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9000" tabRatio="648" activeTab="0"/>
  </bookViews>
  <sheets>
    <sheet name="該当期間計算(産前14週産後8週)" sheetId="1" r:id="rId1"/>
    <sheet name="様式" sheetId="2" r:id="rId2"/>
    <sheet name="様式 (転送版)" sheetId="3" r:id="rId3"/>
    <sheet name="期間一覧表" sheetId="4" r:id="rId4"/>
  </sheets>
  <definedNames>
    <definedName name="_xlnm.Print_Area" localSheetId="0">'該当期間計算(産前14週産後8週)'!$A$1:$AF$112</definedName>
    <definedName name="_xlnm.Print_Area" localSheetId="1">'様式'!$A$1:$BO$56</definedName>
    <definedName name="_xlnm.Print_Area" localSheetId="2">'様式 (転送版)'!$A$1:$BO$56</definedName>
  </definedNames>
  <calcPr fullCalcOnLoad="1"/>
</workbook>
</file>

<file path=xl/comments1.xml><?xml version="1.0" encoding="utf-8"?>
<comments xmlns="http://schemas.openxmlformats.org/spreadsheetml/2006/main">
  <authors>
    <author>keiri-23</author>
  </authors>
  <commentList>
    <comment ref="F104" authorId="0">
      <text>
        <r>
          <rPr>
            <b/>
            <sz val="9"/>
            <color indexed="10"/>
            <rFont val="ＭＳ Ｐゴシック"/>
            <family val="3"/>
          </rPr>
          <t>全部で５７日になる</t>
        </r>
      </text>
    </comment>
  </commentList>
</comments>
</file>

<file path=xl/sharedStrings.xml><?xml version="1.0" encoding="utf-8"?>
<sst xmlns="http://schemas.openxmlformats.org/spreadsheetml/2006/main" count="557" uniqueCount="274">
  <si>
    <t>免除開始月</t>
  </si>
  <si>
    <t>免除終了月</t>
  </si>
  <si>
    <t>係</t>
  </si>
  <si>
    <t>決定伺</t>
  </si>
  <si>
    <t>組合員氏名</t>
  </si>
  <si>
    <t>年</t>
  </si>
  <si>
    <t>月</t>
  </si>
  <si>
    <t>日</t>
  </si>
  <si>
    <t>住　　所</t>
  </si>
  <si>
    <t>申　出　者</t>
  </si>
  <si>
    <t>氏　　名</t>
  </si>
  <si>
    <t>　上記の記載事項は、事実と相違ないものと認めます。</t>
  </si>
  <si>
    <t>職　　名</t>
  </si>
  <si>
    <t>所属所長</t>
  </si>
  <si>
    <t>　上記のとおり、共済掛金の免除を申出します。</t>
  </si>
  <si>
    <t>開始日</t>
  </si>
  <si>
    <t>終了日</t>
  </si>
  <si>
    <t>※</t>
  </si>
  <si>
    <t>掛金免除期間</t>
  </si>
  <si>
    <t>単胎　　・　　多胎</t>
  </si>
  <si>
    <t>①</t>
  </si>
  <si>
    <t>②　</t>
  </si>
  <si>
    <t>　　沖縄県市町村職員共済組合理事長　　様</t>
  </si>
  <si>
    <t>期間変更</t>
  </si>
  <si>
    <t>新　　規</t>
  </si>
  <si>
    <t>備考）　</t>
  </si>
  <si>
    <t>所属機関名</t>
  </si>
  <si>
    <t>日)</t>
  </si>
  <si>
    <t>人事担当者の証明</t>
  </si>
  <si>
    <t>証　明　者</t>
  </si>
  <si>
    <r>
      <t>　　上記のとおり、</t>
    </r>
    <r>
      <rPr>
        <sz val="11"/>
        <color indexed="8"/>
        <rFont val="ＭＳ 明朝"/>
        <family val="1"/>
      </rPr>
      <t>産前産後休暇の承認がされたことを証明します。</t>
    </r>
  </si>
  <si>
    <t>承認を得た
産前産後休暇期間</t>
  </si>
  <si>
    <t>産前産後休業掛金免除申出書</t>
  </si>
  <si>
    <t>（変更後期間）</t>
  </si>
  <si>
    <t>出産予定日</t>
  </si>
  <si>
    <t>出　産　日</t>
  </si>
  <si>
    <t>単胎又は多胎の別</t>
  </si>
  <si>
    <t>課　長</t>
  </si>
  <si>
    <t>係　長</t>
  </si>
  <si>
    <t>「人事担当者の証明」欄の記入は、当該産前産後休暇の承認を受けたことを証明する書類に代えることが</t>
  </si>
  <si>
    <t>できるものとし、又、当該書類の写しを添付することで記入に代えることができるものとします。</t>
  </si>
  <si>
    <t>※印は記入しないで下さい。</t>
  </si>
  <si>
    <t>②の掛金の免除対象となる期間は、出産日（出産日が予定日後の場合は予定日）以前４２日（多児妊娠の</t>
  </si>
  <si>
    <t>場合は９８日）から出産日後５６日までの期間のうち、任命権者から承認を得た特別休暇の産前産後休暇</t>
  </si>
  <si>
    <r>
      <t xml:space="preserve">①の期間のうち、
</t>
    </r>
    <r>
      <rPr>
        <sz val="11"/>
        <rFont val="ＭＳ Ｐ明朝"/>
        <family val="1"/>
      </rPr>
      <t>掛金免除の対象となる期間</t>
    </r>
  </si>
  <si>
    <t>を取得した期間となります。</t>
  </si>
  <si>
    <t>出産予定日　＝</t>
  </si>
  <si>
    <t>出産日　＝</t>
  </si>
  <si>
    <t>(1)</t>
  </si>
  <si>
    <t>出産予定日に出産した場合</t>
  </si>
  <si>
    <t>地方公務員等共済組合法</t>
  </si>
  <si>
    <t>(=出産日)</t>
  </si>
  <si>
    <t>５６日</t>
  </si>
  <si>
    <t>による産前産後休業規定</t>
  </si>
  <si>
    <t>条例に基づく産前産後休暇</t>
  </si>
  <si>
    <t>免除となる期間</t>
  </si>
  <si>
    <t>上記の例ですと、掛金免除の対象となる期間は</t>
  </si>
  <si>
    <t>～</t>
  </si>
  <si>
    <t>となりますので、</t>
  </si>
  <si>
    <r>
      <t>申出により、</t>
    </r>
  </si>
  <si>
    <t>の</t>
  </si>
  <si>
    <t>ヵ月分の掛金が免除となります。</t>
  </si>
  <si>
    <t>(2)</t>
  </si>
  <si>
    <t>出産予定日よりも早く出産した場合</t>
  </si>
  <si>
    <t>出産日</t>
  </si>
  <si>
    <t>α日</t>
  </si>
  <si>
    <t>条例に基づく当初の産前産後休暇</t>
  </si>
  <si>
    <t>出産後に変更した産前産後休暇</t>
  </si>
  <si>
    <t>ヵ月分の掛金が免除となります。</t>
  </si>
  <si>
    <t>(3)</t>
  </si>
  <si>
    <t>出産予定日よりも遅く出産した場合</t>
  </si>
  <si>
    <t>条例に基づく当初の産前休暇</t>
  </si>
  <si>
    <t>→</t>
  </si>
  <si>
    <t>免除対象月</t>
  </si>
  <si>
    <t>(</t>
  </si>
  <si>
    <t>)</t>
  </si>
  <si>
    <t>(4)</t>
  </si>
  <si>
    <t>月</t>
  </si>
  <si>
    <t>産前産後休業による掛金免除対象期間</t>
  </si>
  <si>
    <t>か月</t>
  </si>
  <si>
    <t>免除終了日</t>
  </si>
  <si>
    <t>免除開始日</t>
  </si>
  <si>
    <r>
      <t>下記青枠</t>
    </r>
    <r>
      <rPr>
        <b/>
        <sz val="12"/>
        <color indexed="12"/>
        <rFont val="HG丸ｺﾞｼｯｸM-PRO"/>
        <family val="3"/>
      </rPr>
      <t>□</t>
    </r>
    <r>
      <rPr>
        <sz val="12"/>
        <rFont val="HG丸ｺﾞｼｯｸM-PRO"/>
        <family val="3"/>
      </rPr>
      <t>内に、</t>
    </r>
    <r>
      <rPr>
        <sz val="11"/>
        <rFont val="HG丸ｺﾞｼｯｸM-PRO"/>
        <family val="3"/>
      </rPr>
      <t>出産予定日及び出産日欄を入力すると、(1)～(4)のうち、該当するケースのみ</t>
    </r>
  </si>
  <si>
    <t>出産日</t>
  </si>
  <si>
    <t>産前休暇に入る前に出産した場合</t>
  </si>
  <si>
    <t>(例:産前1日・産後８週)</t>
  </si>
  <si>
    <t>α日</t>
  </si>
  <si>
    <t>産前産後休暇期間一覧表</t>
  </si>
  <si>
    <t>1月出産</t>
  </si>
  <si>
    <t>2月出産</t>
  </si>
  <si>
    <t>3月出産</t>
  </si>
  <si>
    <t>4月出産</t>
  </si>
  <si>
    <t>5月出産</t>
  </si>
  <si>
    <t>6月出産</t>
  </si>
  <si>
    <t>産前
開始日</t>
  </si>
  <si>
    <t>産後
終了日</t>
  </si>
  <si>
    <t>(3/28)</t>
  </si>
  <si>
    <t>(3/29)</t>
  </si>
  <si>
    <t>(1/21)</t>
  </si>
  <si>
    <t>(2/21)</t>
  </si>
  <si>
    <t>(3/30)</t>
  </si>
  <si>
    <t>(1/22)</t>
  </si>
  <si>
    <t>(2/22)</t>
  </si>
  <si>
    <t>(2/29)</t>
  </si>
  <si>
    <t>(3/31)</t>
  </si>
  <si>
    <t>(1/23)</t>
  </si>
  <si>
    <t>(2/23)</t>
  </si>
  <si>
    <t>(3/1)</t>
  </si>
  <si>
    <t>(4/1)</t>
  </si>
  <si>
    <t>(1/24)</t>
  </si>
  <si>
    <t>(2/24)</t>
  </si>
  <si>
    <t>(3/2)</t>
  </si>
  <si>
    <t>(4/2)</t>
  </si>
  <si>
    <t>(1/25)</t>
  </si>
  <si>
    <t>(2/25)</t>
  </si>
  <si>
    <t>(3/3)</t>
  </si>
  <si>
    <t>(4/3)</t>
  </si>
  <si>
    <t>(1/26)</t>
  </si>
  <si>
    <t>(2/26)</t>
  </si>
  <si>
    <t>(3/4)</t>
  </si>
  <si>
    <t>(4/4)</t>
  </si>
  <si>
    <t>(1/27)</t>
  </si>
  <si>
    <t>(2/27)</t>
  </si>
  <si>
    <t>(3/5)</t>
  </si>
  <si>
    <t>(4/5)</t>
  </si>
  <si>
    <t>(1/28)</t>
  </si>
  <si>
    <t>(2/28)</t>
  </si>
  <si>
    <t>(3/6)</t>
  </si>
  <si>
    <t>(4/6)</t>
  </si>
  <si>
    <t>(1/29)</t>
  </si>
  <si>
    <t>(2/29)</t>
  </si>
  <si>
    <t>(3/7)</t>
  </si>
  <si>
    <t>(4/7)</t>
  </si>
  <si>
    <t>(1/30)</t>
  </si>
  <si>
    <t>(3/8)</t>
  </si>
  <si>
    <t>(4/8)</t>
  </si>
  <si>
    <t>(1/31)</t>
  </si>
  <si>
    <t>(3/9)</t>
  </si>
  <si>
    <t>(4/9)</t>
  </si>
  <si>
    <t>(2/1)</t>
  </si>
  <si>
    <t>(3/10)</t>
  </si>
  <si>
    <t>(4/10)</t>
  </si>
  <si>
    <t>(2/2)</t>
  </si>
  <si>
    <t>(3/11)</t>
  </si>
  <si>
    <t>(4/11)</t>
  </si>
  <si>
    <t>(2/3)</t>
  </si>
  <si>
    <t>(3/12)</t>
  </si>
  <si>
    <t>(4/12)</t>
  </si>
  <si>
    <t>(2/4)</t>
  </si>
  <si>
    <t>(3/13)</t>
  </si>
  <si>
    <t>(4/13)</t>
  </si>
  <si>
    <t>(2/5)</t>
  </si>
  <si>
    <t>(3/14)</t>
  </si>
  <si>
    <t>(4/14)</t>
  </si>
  <si>
    <t>(2/6)</t>
  </si>
  <si>
    <t>(3/15)</t>
  </si>
  <si>
    <t>(4/15)</t>
  </si>
  <si>
    <t>(2/7)</t>
  </si>
  <si>
    <t>(3/16)</t>
  </si>
  <si>
    <t>(4/16)</t>
  </si>
  <si>
    <t>(2/8)</t>
  </si>
  <si>
    <t>(3/17)</t>
  </si>
  <si>
    <t>(4/17)</t>
  </si>
  <si>
    <t>(2/9)</t>
  </si>
  <si>
    <t>(3/18)</t>
  </si>
  <si>
    <t>(4/18)</t>
  </si>
  <si>
    <t>(2/10)</t>
  </si>
  <si>
    <t>(3/19)</t>
  </si>
  <si>
    <t>(4/19)</t>
  </si>
  <si>
    <t>(2/11)</t>
  </si>
  <si>
    <t>(3/20)</t>
  </si>
  <si>
    <t>(4/20)</t>
  </si>
  <si>
    <t>(2/12)</t>
  </si>
  <si>
    <t>(3/21)</t>
  </si>
  <si>
    <t>(4/21)</t>
  </si>
  <si>
    <t>(2/13)</t>
  </si>
  <si>
    <t>(3/22)</t>
  </si>
  <si>
    <t>(4/22)</t>
  </si>
  <si>
    <t>(2/14)</t>
  </si>
  <si>
    <t>(3/23)</t>
  </si>
  <si>
    <t>(4/23)</t>
  </si>
  <si>
    <t>(2/15)</t>
  </si>
  <si>
    <t>(3/24)</t>
  </si>
  <si>
    <t>(4/24)</t>
  </si>
  <si>
    <t>(2/16)</t>
  </si>
  <si>
    <t>(3/25)</t>
  </si>
  <si>
    <t>(4/25)</t>
  </si>
  <si>
    <t>(2/17)</t>
  </si>
  <si>
    <t>(3/26)</t>
  </si>
  <si>
    <t>(2/18)</t>
  </si>
  <si>
    <t>(3/27)</t>
  </si>
  <si>
    <t>(2/19)</t>
  </si>
  <si>
    <t>7月出産</t>
  </si>
  <si>
    <t>8月出産</t>
  </si>
  <si>
    <t>9月出産</t>
  </si>
  <si>
    <t>10月出産</t>
  </si>
  <si>
    <t>11月出産</t>
  </si>
  <si>
    <t>12月出産</t>
  </si>
  <si>
    <t>98日</t>
  </si>
  <si>
    <t>産後８週後(予定日起算)</t>
  </si>
  <si>
    <t>産後８週後(出産日起算)</t>
  </si>
  <si>
    <t>(2/20)</t>
  </si>
  <si>
    <t>(1/5)</t>
  </si>
  <si>
    <t>(1/4)</t>
  </si>
  <si>
    <t>(1/3)</t>
  </si>
  <si>
    <t>(1/2)</t>
  </si>
  <si>
    <t>(1/1)</t>
  </si>
  <si>
    <t>(1/6)</t>
  </si>
  <si>
    <t>(1/7)</t>
  </si>
  <si>
    <t>(1/8)</t>
  </si>
  <si>
    <t>(1/9)</t>
  </si>
  <si>
    <t>(1/10)</t>
  </si>
  <si>
    <t>(1/11)</t>
  </si>
  <si>
    <t>(1/12)</t>
  </si>
  <si>
    <t>(1/13)</t>
  </si>
  <si>
    <t>(1/14)</t>
  </si>
  <si>
    <t>(1/15)</t>
  </si>
  <si>
    <t>(1/16)</t>
  </si>
  <si>
    <t>(1/17)</t>
  </si>
  <si>
    <t>(1/18)</t>
  </si>
  <si>
    <t>(1/19)</t>
  </si>
  <si>
    <t>(1/20)</t>
  </si>
  <si>
    <t>(12/31)</t>
  </si>
  <si>
    <t>(12/27)</t>
  </si>
  <si>
    <t>(12/28)</t>
  </si>
  <si>
    <t>(12/29)</t>
  </si>
  <si>
    <t>(12/30)</t>
  </si>
  <si>
    <t>(12/26)</t>
  </si>
  <si>
    <t>(12/24)</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</si>
  <si>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</si>
  <si>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</si>
  <si>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</si>
  <si>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</si>
  <si>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</si>
  <si>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</si>
  <si>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</si>
  <si>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</si>
  <si>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</si>
  <si>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</si>
  <si>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</si>
  <si>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</si>
  <si>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</si>
  <si>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</si>
  <si>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</si>
  <si>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</si>
  <si>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</si>
  <si>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</si>
  <si>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</si>
  <si>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</si>
  <si>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</si>
  <si>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</si>
  <si>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</si>
  <si>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(11/30)</t>
  </si>
  <si>
    <t>(11/26)</t>
  </si>
  <si>
    <t>(11/27)</t>
  </si>
  <si>
    <t>(11/28)</t>
  </si>
  <si>
    <t>(11/29)</t>
  </si>
  <si>
    <t>(11/25)</t>
  </si>
  <si>
    <t>(12/25)</t>
  </si>
  <si>
    <t>※　産前98日、産後56日　　　（　）内はうるう年の場合</t>
  </si>
  <si>
    <t>(α=98日以上)</t>
  </si>
  <si>
    <t>(α=98日未満)</t>
  </si>
  <si>
    <t>免除開始日(予定日14週前・98日)</t>
  </si>
  <si>
    <t>免除開始日(出産日14週前・98日)</t>
  </si>
  <si>
    <t>記号番号又は個人番号</t>
  </si>
  <si>
    <t>(出産日以前98日・出産日後56日)</t>
  </si>
  <si>
    <t>(産前14週・産後８週)</t>
  </si>
  <si>
    <t>(例:産前14週+α日・産後８週)</t>
  </si>
  <si>
    <t>(例:産前14週・産後８週)</t>
  </si>
  <si>
    <t>(例:産前14週-α日・産後８週)</t>
  </si>
  <si>
    <t>掛金免除対象期間が表示されますので、様式記入時に参考にしてください。（別シートに転送されます。）</t>
  </si>
  <si>
    <t>令和</t>
  </si>
  <si>
    <t>(令和</t>
  </si>
  <si>
    <t>産前産後休業に係る子の出産年月日等</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</si>
</sst>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411]ggge&quot;年&quot;m&quot;月&quot;d&quot;日&quot;;@"/>
    <numFmt numFmtId="180" formatCode="0_);[Red]\(0\)"/>
    <numFmt numFmtId="181" formatCode="[&lt;=999]000;[&lt;=99999]000\-00;000\-0000"/>
    <numFmt numFmtId="182" formatCode="&quot;Yes&quot;;&quot;Yes&quot;;&quot;No&quot;"/>
    <numFmt numFmtId="183" formatCode="&quot;True&quot;;&quot;True&quot;;&quot;False&quot;"/>
    <numFmt numFmtId="184" formatCode="&quot;On&quot;;&quot;On&quot;;&quot;Off&quot;"/>
    <numFmt numFmtId="185" formatCode="[$€-2]\ #,##0.00_);[Red]\([$€-2]\ #,##0.00\)"/>
    <numFmt numFmtId="186" formatCode="0_);\(0\)"/>
    <numFmt numFmtId="187" formatCode="[$-F800]dddd\,\ mmmm\ dd\,\ yyyy"/>
    <numFmt numFmtId="188" formatCode="m/d;@"/>
    <numFmt numFmtId="189" formatCode="#,##0_ ;[Red]\-#,##0\ "/>
    <numFmt numFmtId="190" formatCode="m/d"/>
    <numFmt numFmtId="191" formatCode="0&quot;月&quot;"/>
    <numFmt numFmtId="192" formatCode="#,###"/>
    <numFmt numFmtId="193" formatCode="yyyy&quot;年&quot;m&quot;月&quot;;@"/>
    <numFmt numFmtId="194" formatCode="[$-409]mmmmm;@"/>
    <numFmt numFmtId="195" formatCode="&quot;(&quot;&quot;0&quot;&quot;)&quot;"/>
    <numFmt numFmtId="196" formatCode="&quot;(&quot;0&quot;)&quot;"/>
    <numFmt numFmtId="197" formatCode="&quot;(&quot;0&quot;月&quot;&quot;)&quot;"/>
    <numFmt numFmtId="198" formatCode="[&lt;=99999999]####\-####;\(00\)\ ####\-####"/>
    <numFmt numFmtId="199" formatCode="[$-411]gggee&quot;年&quot;"/>
    <numFmt numFmtId="200" formatCode="ee"/>
    <numFmt numFmtId="201" formatCode="mmm\-yyyy"/>
    <numFmt numFmtId="202" formatCode="e"/>
    <numFmt numFmtId="203" formatCode="[$]ggge&quot;年&quot;m&quot;月&quot;d&quot;日&quot;;@"/>
    <numFmt numFmtId="204" formatCode="[$-411]gge&quot;年&quot;m&quot;月&quot;d&quot;日&quot;;@"/>
    <numFmt numFmtId="205" formatCode="[$]gge&quot;年&quot;m&quot;月&quot;d&quot;日&quot;;@"/>
  </numFmts>
  <fonts count="8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11"/>
      <name val="ＭＳ Ｐ明朝"/>
      <family val="1"/>
    </font>
    <font>
      <sz val="10"/>
      <name val="ＭＳ Ｐ明朝"/>
      <family val="1"/>
    </font>
    <font>
      <sz val="11"/>
      <color indexed="8"/>
      <name val="ＭＳ 明朝"/>
      <family val="1"/>
    </font>
    <font>
      <sz val="20"/>
      <name val="ＭＳ 明朝"/>
      <family val="1"/>
    </font>
    <font>
      <sz val="18"/>
      <name val="ＭＳ 明朝"/>
      <family val="1"/>
    </font>
    <font>
      <sz val="16"/>
      <name val="ＭＳ 明朝"/>
      <family val="1"/>
    </font>
    <font>
      <sz val="11"/>
      <name val="HG丸ｺﾞｼｯｸM-PRO"/>
      <family val="3"/>
    </font>
    <font>
      <b/>
      <sz val="12"/>
      <color indexed="12"/>
      <name val="HG丸ｺﾞｼｯｸM-PRO"/>
      <family val="3"/>
    </font>
    <font>
      <sz val="11"/>
      <color indexed="10"/>
      <name val="HG丸ｺﾞｼｯｸM-PRO"/>
      <family val="3"/>
    </font>
    <font>
      <sz val="14"/>
      <name val="HG丸ｺﾞｼｯｸM-PRO"/>
      <family val="3"/>
    </font>
    <font>
      <b/>
      <sz val="14"/>
      <name val="HG丸ｺﾞｼｯｸM-PRO"/>
      <family val="3"/>
    </font>
    <font>
      <b/>
      <sz val="14"/>
      <color indexed="10"/>
      <name val="HG丸ｺﾞｼｯｸM-PRO"/>
      <family val="3"/>
    </font>
    <font>
      <sz val="10"/>
      <color indexed="10"/>
      <name val="HG丸ｺﾞｼｯｸM-PRO"/>
      <family val="3"/>
    </font>
    <font>
      <sz val="8"/>
      <color indexed="10"/>
      <name val="HG丸ｺﾞｼｯｸM-PRO"/>
      <family val="3"/>
    </font>
    <font>
      <sz val="8"/>
      <name val="HG丸ｺﾞｼｯｸM-PRO"/>
      <family val="3"/>
    </font>
    <font>
      <sz val="9"/>
      <name val="HG丸ｺﾞｼｯｸM-PRO"/>
      <family val="3"/>
    </font>
    <font>
      <sz val="10"/>
      <name val="HG丸ｺﾞｼｯｸM-PRO"/>
      <family val="3"/>
    </font>
    <font>
      <b/>
      <sz val="11"/>
      <color indexed="10"/>
      <name val="HG丸ｺﾞｼｯｸM-PRO"/>
      <family val="3"/>
    </font>
    <font>
      <sz val="14"/>
      <color indexed="10"/>
      <name val="HG丸ｺﾞｼｯｸM-PRO"/>
      <family val="3"/>
    </font>
    <font>
      <sz val="9"/>
      <color indexed="10"/>
      <name val="HG丸ｺﾞｼｯｸM-PRO"/>
      <family val="3"/>
    </font>
    <font>
      <sz val="24"/>
      <name val="HG丸ｺﾞｼｯｸM-PRO"/>
      <family val="3"/>
    </font>
    <font>
      <sz val="12"/>
      <name val="HG丸ｺﾞｼｯｸM-PRO"/>
      <family val="3"/>
    </font>
    <font>
      <b/>
      <sz val="8"/>
      <color indexed="10"/>
      <name val="HG丸ｺﾞｼｯｸM-PRO"/>
      <family val="3"/>
    </font>
    <font>
      <b/>
      <sz val="10"/>
      <color indexed="10"/>
      <name val="HG丸ｺﾞｼｯｸM-PRO"/>
      <family val="3"/>
    </font>
    <font>
      <b/>
      <u val="double"/>
      <sz val="14"/>
      <name val="HG丸ｺﾞｼｯｸM-PRO"/>
      <family val="3"/>
    </font>
    <font>
      <b/>
      <sz val="9"/>
      <color indexed="10"/>
      <name val="ＭＳ Ｐゴシック"/>
      <family val="3"/>
    </font>
    <font>
      <b/>
      <sz val="11"/>
      <name val="ＭＳ Ｐゴシック"/>
      <family val="3"/>
    </font>
    <font>
      <b/>
      <sz val="12"/>
      <color indexed="10"/>
      <name val="HG丸ｺﾞｼｯｸM-PRO"/>
      <family val="3"/>
    </font>
    <font>
      <b/>
      <sz val="2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double"/>
      <sz val="11"/>
      <color indexed="10"/>
      <name val="HG丸ｺﾞｼｯｸM-PRO"/>
      <family val="3"/>
    </font>
    <font>
      <b/>
      <sz val="9"/>
      <color indexed="10"/>
      <name val="HG丸ｺﾞｼｯｸM-PRO"/>
      <family val="3"/>
    </font>
    <font>
      <b/>
      <sz val="12"/>
      <color indexed="10"/>
      <name val="HGP創英角ﾎﾟｯﾌﾟ体"/>
      <family val="3"/>
    </font>
    <font>
      <b/>
      <sz val="11"/>
      <color indexed="10"/>
      <name val="ＭＳ Ｐゴシック"/>
      <family val="3"/>
    </font>
    <font>
      <sz val="11"/>
      <color indexed="8"/>
      <name val="HG丸ｺﾞｼｯｸM-PRO"/>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HG丸ｺﾞｼｯｸM-PRO"/>
      <family val="3"/>
    </font>
    <font>
      <u val="double"/>
      <sz val="11"/>
      <color rgb="FFFF0000"/>
      <name val="HG丸ｺﾞｼｯｸM-PRO"/>
      <family val="3"/>
    </font>
    <font>
      <sz val="11"/>
      <color rgb="FFFF0000"/>
      <name val="HG丸ｺﾞｼｯｸM-PRO"/>
      <family val="3"/>
    </font>
    <font>
      <sz val="9"/>
      <color rgb="FFFF0000"/>
      <name val="HG丸ｺﾞｼｯｸM-PRO"/>
      <family val="3"/>
    </font>
    <font>
      <b/>
      <sz val="9"/>
      <color rgb="FFFF0000"/>
      <name val="HG丸ｺﾞｼｯｸM-PRO"/>
      <family val="3"/>
    </font>
    <font>
      <b/>
      <sz val="12"/>
      <color rgb="FFFF0000"/>
      <name val="HGP創英角ﾎﾟｯﾌﾟ体"/>
      <family val="3"/>
    </font>
    <font>
      <b/>
      <sz val="11"/>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hair"/>
      <top style="hair"/>
      <bottom>
        <color indexed="63"/>
      </bottom>
    </border>
    <border>
      <left>
        <color indexed="63"/>
      </left>
      <right style="hair"/>
      <top>
        <color indexed="63"/>
      </top>
      <bottom style="hair"/>
    </border>
    <border>
      <left style="thin"/>
      <right>
        <color indexed="63"/>
      </right>
      <top>
        <color indexed="63"/>
      </top>
      <bottom style="hair"/>
    </border>
    <border>
      <left>
        <color indexed="63"/>
      </left>
      <right style="hair"/>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hair"/>
    </border>
    <border>
      <left style="thin"/>
      <right>
        <color indexed="63"/>
      </right>
      <top>
        <color indexed="63"/>
      </top>
      <bottom>
        <color indexed="63"/>
      </bottom>
    </border>
    <border>
      <left style="thin"/>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dotted"/>
      <top>
        <color indexed="63"/>
      </top>
      <bottom>
        <color indexed="63"/>
      </bottom>
    </border>
    <border>
      <left style="dotted"/>
      <right>
        <color indexed="63"/>
      </right>
      <top>
        <color indexed="63"/>
      </top>
      <bottom>
        <color indexed="63"/>
      </bottom>
    </border>
    <border>
      <left>
        <color indexed="63"/>
      </left>
      <right>
        <color indexed="63"/>
      </right>
      <top>
        <color indexed="63"/>
      </top>
      <bottom style="medium"/>
    </border>
    <border>
      <left>
        <color indexed="63"/>
      </left>
      <right>
        <color indexed="63"/>
      </right>
      <top style="mediumDashDot"/>
      <bottom>
        <color indexed="63"/>
      </bottom>
    </border>
    <border>
      <left>
        <color indexed="63"/>
      </left>
      <right style="dotted"/>
      <top>
        <color indexed="63"/>
      </top>
      <bottom style="thin"/>
    </border>
    <border>
      <left style="thin"/>
      <right>
        <color indexed="63"/>
      </right>
      <top>
        <color indexed="63"/>
      </top>
      <bottom style="dotted"/>
    </border>
    <border>
      <left>
        <color indexed="63"/>
      </left>
      <right style="dashed"/>
      <top>
        <color indexed="63"/>
      </top>
      <bottom style="dotted"/>
    </border>
    <border>
      <left style="dotted"/>
      <right>
        <color indexed="63"/>
      </right>
      <top style="thin"/>
      <bottom>
        <color indexed="63"/>
      </bottom>
    </border>
    <border>
      <left>
        <color indexed="63"/>
      </left>
      <right style="dashed"/>
      <top>
        <color indexed="63"/>
      </top>
      <bottom>
        <color indexed="63"/>
      </bottom>
    </border>
    <border>
      <left>
        <color indexed="63"/>
      </left>
      <right>
        <color indexed="63"/>
      </right>
      <top>
        <color indexed="63"/>
      </top>
      <bottom style="mediumDashDot"/>
    </border>
    <border>
      <left style="dashed"/>
      <right>
        <color indexed="63"/>
      </right>
      <top>
        <color indexed="63"/>
      </top>
      <bottom style="dashed"/>
    </border>
    <border>
      <left>
        <color indexed="63"/>
      </left>
      <right style="thin"/>
      <top>
        <color indexed="63"/>
      </top>
      <bottom style="dashed"/>
    </border>
    <border>
      <left style="dashed"/>
      <right>
        <color indexed="63"/>
      </right>
      <top>
        <color indexed="63"/>
      </top>
      <bottom>
        <color indexed="63"/>
      </bottom>
    </border>
    <border>
      <left>
        <color indexed="63"/>
      </left>
      <right>
        <color indexed="63"/>
      </right>
      <top>
        <color indexed="63"/>
      </top>
      <bottom style="dashed"/>
    </border>
    <border>
      <left style="thin"/>
      <right style="hair"/>
      <top>
        <color indexed="63"/>
      </top>
      <bottom style="hair"/>
    </border>
    <border>
      <left style="hair"/>
      <right style="thin"/>
      <top>
        <color indexed="63"/>
      </top>
      <bottom style="hair"/>
    </border>
    <border>
      <left style="thin"/>
      <right style="hair"/>
      <top style="hair"/>
      <bottom style="hair"/>
    </border>
    <border>
      <left style="hair"/>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hair"/>
      <top style="hair"/>
      <bottom style="hair"/>
    </border>
    <border>
      <left style="hair"/>
      <right style="thin"/>
      <top style="hair"/>
      <bottom style="hair"/>
    </border>
    <border>
      <left>
        <color indexed="63"/>
      </left>
      <right>
        <color indexed="63"/>
      </right>
      <top style="hair"/>
      <bottom style="hair"/>
    </border>
    <border>
      <left style="thin"/>
      <right style="hair"/>
      <top style="hair"/>
      <bottom style="thin"/>
    </border>
    <border>
      <left style="hair"/>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hair"/>
      <top style="hair"/>
      <bottom style="thin"/>
    </border>
    <border>
      <left style="hair"/>
      <right style="thin"/>
      <top style="hair"/>
      <bottom style="thin"/>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thin"/>
      <top style="hair"/>
      <bottom style="thin"/>
    </border>
    <border>
      <left style="hair"/>
      <right style="hair"/>
      <top style="hair"/>
      <bottom style="hair"/>
    </border>
    <border>
      <left style="hair"/>
      <right style="hair"/>
      <top style="hair"/>
      <bottom style="thin"/>
    </border>
    <border>
      <left style="thin"/>
      <right>
        <color indexed="63"/>
      </right>
      <top style="thin"/>
      <bottom style="hair"/>
    </border>
    <border>
      <left>
        <color indexed="63"/>
      </left>
      <right style="thin"/>
      <top style="thin"/>
      <bottom style="thin"/>
    </border>
    <border>
      <left style="thin"/>
      <right style="thin"/>
      <top>
        <color indexed="63"/>
      </top>
      <bottom>
        <color indexed="63"/>
      </botto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hair"/>
      <right>
        <color indexed="63"/>
      </right>
      <top style="thin"/>
      <bottom>
        <color indexed="63"/>
      </bottom>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style="hair"/>
      <right style="hair"/>
      <top style="thin"/>
      <bottom>
        <color indexed="63"/>
      </bottom>
    </border>
    <border>
      <left style="hair"/>
      <right style="thin"/>
      <top style="thin"/>
      <bottom>
        <color indexed="63"/>
      </bottom>
    </border>
    <border>
      <left style="hair"/>
      <right style="hair"/>
      <top>
        <color indexed="63"/>
      </top>
      <bottom style="hair"/>
    </border>
    <border>
      <left style="hair"/>
      <right style="hair"/>
      <top style="hair"/>
      <bottom>
        <color indexed="63"/>
      </bottom>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style="double"/>
      <right style="hair"/>
      <top>
        <color indexed="63"/>
      </top>
      <bottom>
        <color indexed="63"/>
      </bottom>
    </border>
    <border>
      <left style="double"/>
      <right style="hair"/>
      <top>
        <color indexed="63"/>
      </top>
      <bottom style="double"/>
    </border>
    <border>
      <left style="hair"/>
      <right style="hair"/>
      <top>
        <color indexed="63"/>
      </top>
      <bottom style="double"/>
    </border>
    <border>
      <left>
        <color indexed="63"/>
      </left>
      <right style="double"/>
      <top>
        <color indexed="63"/>
      </top>
      <bottom>
        <color indexed="63"/>
      </bottom>
    </border>
    <border>
      <left style="hair"/>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hair"/>
      <top style="double"/>
      <bottom>
        <color indexed="63"/>
      </bottom>
    </border>
    <border>
      <left style="hair"/>
      <right style="hair"/>
      <top style="double"/>
      <bottom>
        <color indexed="63"/>
      </bottom>
    </border>
    <border>
      <left style="double"/>
      <right style="hair"/>
      <top>
        <color indexed="63"/>
      </top>
      <bottom style="hair"/>
    </border>
    <border>
      <left style="hair"/>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hair"/>
    </border>
    <border>
      <left style="thin"/>
      <right style="thin"/>
      <top style="thin"/>
      <bottom style="hair"/>
    </border>
    <border>
      <left style="thin"/>
      <right style="hair"/>
      <top style="thin"/>
      <bottom style="hair"/>
    </border>
    <border>
      <left style="hair"/>
      <right style="thin"/>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75" fillId="32" borderId="0" applyNumberFormat="0" applyBorder="0" applyAlignment="0" applyProtection="0"/>
  </cellStyleXfs>
  <cellXfs count="517">
    <xf numFmtId="0" fontId="0" fillId="0" borderId="0" xfId="0" applyAlignment="1">
      <alignment/>
    </xf>
    <xf numFmtId="0" fontId="6" fillId="0" borderId="10" xfId="0" applyFont="1" applyBorder="1" applyAlignment="1">
      <alignment horizontal="center" vertical="center"/>
    </xf>
    <xf numFmtId="0" fontId="6" fillId="0" borderId="0" xfId="0" applyFont="1" applyAlignment="1">
      <alignment vertical="center"/>
    </xf>
    <xf numFmtId="0" fontId="5" fillId="0" borderId="10"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0" xfId="0" applyFont="1" applyBorder="1" applyAlignment="1">
      <alignment vertical="center"/>
    </xf>
    <xf numFmtId="0" fontId="7" fillId="0" borderId="0" xfId="62" applyFont="1">
      <alignment vertical="center"/>
      <protection/>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xf>
    <xf numFmtId="0" fontId="7" fillId="0" borderId="14" xfId="62" applyFont="1" applyBorder="1" applyAlignment="1">
      <alignment vertical="center" wrapText="1"/>
      <protection/>
    </xf>
    <xf numFmtId="0" fontId="4" fillId="0" borderId="15" xfId="62" applyFont="1" applyBorder="1" applyAlignment="1">
      <alignment vertical="center" wrapText="1"/>
      <protection/>
    </xf>
    <xf numFmtId="0" fontId="4" fillId="0" borderId="16" xfId="62" applyFont="1" applyBorder="1" applyAlignment="1">
      <alignment vertical="center" wrapText="1"/>
      <protection/>
    </xf>
    <xf numFmtId="0" fontId="7" fillId="0" borderId="17" xfId="62" applyFont="1" applyBorder="1" applyAlignment="1">
      <alignment vertical="center" wrapText="1"/>
      <protection/>
    </xf>
    <xf numFmtId="0" fontId="7" fillId="0" borderId="15" xfId="62" applyFont="1" applyBorder="1" applyAlignment="1">
      <alignment vertical="center" wrapText="1"/>
      <protection/>
    </xf>
    <xf numFmtId="0" fontId="7" fillId="0" borderId="18" xfId="62" applyFont="1" applyBorder="1">
      <alignment vertical="center"/>
      <protection/>
    </xf>
    <xf numFmtId="0" fontId="7" fillId="0" borderId="19" xfId="62" applyFont="1" applyBorder="1">
      <alignment vertical="center"/>
      <protection/>
    </xf>
    <xf numFmtId="0" fontId="7" fillId="0" borderId="20" xfId="62" applyFont="1" applyBorder="1" applyAlignment="1">
      <alignment vertical="center" wrapText="1"/>
      <protection/>
    </xf>
    <xf numFmtId="0" fontId="8" fillId="0" borderId="0" xfId="62" applyFont="1">
      <alignment vertical="center"/>
      <protection/>
    </xf>
    <xf numFmtId="0" fontId="8" fillId="0" borderId="0" xfId="0" applyFont="1" applyAlignment="1">
      <alignment vertical="center"/>
    </xf>
    <xf numFmtId="0" fontId="4" fillId="0" borderId="0" xfId="62" applyFont="1" applyBorder="1" applyAlignment="1">
      <alignment horizontal="distributed" vertical="center" wrapText="1"/>
      <protection/>
    </xf>
    <xf numFmtId="0" fontId="4" fillId="0" borderId="0" xfId="0" applyFont="1" applyBorder="1" applyAlignment="1">
      <alignment/>
    </xf>
    <xf numFmtId="0" fontId="4" fillId="0" borderId="21" xfId="62" applyFont="1" applyBorder="1" applyAlignment="1">
      <alignment vertical="center" wrapText="1"/>
      <protection/>
    </xf>
    <xf numFmtId="0" fontId="4" fillId="0" borderId="0" xfId="62" applyFont="1" applyBorder="1" applyAlignment="1">
      <alignment horizontal="center" vertical="center" wrapText="1"/>
      <protection/>
    </xf>
    <xf numFmtId="0" fontId="4" fillId="0" borderId="0" xfId="62" applyFont="1" applyBorder="1" applyAlignment="1">
      <alignment vertical="center"/>
      <protection/>
    </xf>
    <xf numFmtId="0" fontId="4" fillId="0" borderId="14" xfId="62" applyFont="1" applyBorder="1" applyAlignment="1">
      <alignment vertical="center" wrapText="1"/>
      <protection/>
    </xf>
    <xf numFmtId="0" fontId="5" fillId="0" borderId="22" xfId="62" applyFont="1" applyBorder="1" applyAlignment="1">
      <alignment vertical="center" wrapText="1"/>
      <protection/>
    </xf>
    <xf numFmtId="0" fontId="5" fillId="0" borderId="23" xfId="62" applyFont="1" applyBorder="1" applyAlignment="1">
      <alignment vertical="center" wrapText="1"/>
      <protection/>
    </xf>
    <xf numFmtId="0" fontId="4" fillId="0" borderId="22" xfId="62" applyFont="1" applyBorder="1" applyAlignment="1">
      <alignment horizontal="center" vertical="center"/>
      <protection/>
    </xf>
    <xf numFmtId="179" fontId="5" fillId="0" borderId="0" xfId="0" applyNumberFormat="1" applyFont="1" applyBorder="1" applyAlignment="1">
      <alignment horizontal="center" vertical="center"/>
    </xf>
    <xf numFmtId="0" fontId="5" fillId="0" borderId="22" xfId="62" applyFont="1" applyBorder="1" applyAlignment="1">
      <alignment horizontal="center" vertical="center"/>
      <protection/>
    </xf>
    <xf numFmtId="0" fontId="5" fillId="0" borderId="24" xfId="62" applyFont="1" applyBorder="1" applyAlignment="1">
      <alignment horizontal="center" vertical="center"/>
      <protection/>
    </xf>
    <xf numFmtId="0" fontId="4" fillId="0" borderId="0" xfId="62" applyFont="1" applyBorder="1" applyAlignment="1">
      <alignment horizontal="distributed" vertical="center"/>
      <protection/>
    </xf>
    <xf numFmtId="0" fontId="4" fillId="0" borderId="0" xfId="62" applyFont="1" applyBorder="1">
      <alignment vertical="center"/>
      <protection/>
    </xf>
    <xf numFmtId="0" fontId="4" fillId="0" borderId="25" xfId="62" applyFont="1" applyBorder="1">
      <alignment vertical="center"/>
      <protection/>
    </xf>
    <xf numFmtId="0" fontId="4" fillId="0" borderId="0" xfId="62" applyFont="1" applyBorder="1" applyAlignment="1">
      <alignment vertical="center"/>
      <protection/>
    </xf>
    <xf numFmtId="0" fontId="4" fillId="0" borderId="0" xfId="62" applyFont="1" applyBorder="1" applyAlignment="1">
      <alignment vertical="center" wrapText="1"/>
      <protection/>
    </xf>
    <xf numFmtId="0" fontId="4" fillId="0" borderId="23" xfId="62" applyFont="1" applyBorder="1">
      <alignment vertical="center"/>
      <protection/>
    </xf>
    <xf numFmtId="0" fontId="4" fillId="0" borderId="26" xfId="62" applyFont="1" applyBorder="1">
      <alignment vertical="center"/>
      <protection/>
    </xf>
    <xf numFmtId="0" fontId="4" fillId="0" borderId="27" xfId="62" applyFont="1" applyBorder="1">
      <alignment vertical="center"/>
      <protection/>
    </xf>
    <xf numFmtId="0" fontId="4" fillId="0" borderId="0" xfId="62" applyFont="1">
      <alignment vertical="center"/>
      <protection/>
    </xf>
    <xf numFmtId="0" fontId="4" fillId="0" borderId="21" xfId="62" applyFont="1" applyBorder="1">
      <alignment vertical="center"/>
      <protection/>
    </xf>
    <xf numFmtId="0" fontId="4" fillId="0" borderId="22" xfId="62" applyFont="1" applyBorder="1">
      <alignment vertical="center"/>
      <protection/>
    </xf>
    <xf numFmtId="0" fontId="4" fillId="0" borderId="24" xfId="62" applyFont="1" applyBorder="1">
      <alignment vertical="center"/>
      <protection/>
    </xf>
    <xf numFmtId="0" fontId="4" fillId="0" borderId="28" xfId="62" applyFont="1" applyBorder="1">
      <alignment vertical="center"/>
      <protection/>
    </xf>
    <xf numFmtId="0" fontId="4" fillId="0" borderId="12" xfId="62" applyFont="1" applyBorder="1">
      <alignment vertical="center"/>
      <protection/>
    </xf>
    <xf numFmtId="0" fontId="4" fillId="0" borderId="13" xfId="62" applyFont="1" applyBorder="1">
      <alignment vertical="center"/>
      <protection/>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29" xfId="0" applyFont="1" applyBorder="1" applyAlignment="1">
      <alignment vertical="center"/>
    </xf>
    <xf numFmtId="0" fontId="4" fillId="0" borderId="12" xfId="0" applyFont="1" applyBorder="1" applyAlignment="1">
      <alignment vertical="center"/>
    </xf>
    <xf numFmtId="0" fontId="4" fillId="0" borderId="30" xfId="0" applyFont="1" applyBorder="1" applyAlignment="1">
      <alignment vertical="center"/>
    </xf>
    <xf numFmtId="0" fontId="5" fillId="0" borderId="0" xfId="62" applyFont="1">
      <alignment vertical="center"/>
      <protection/>
    </xf>
    <xf numFmtId="0" fontId="6" fillId="0" borderId="0" xfId="62" applyFont="1">
      <alignment vertical="center"/>
      <protection/>
    </xf>
    <xf numFmtId="0" fontId="6" fillId="0" borderId="0" xfId="62" applyFont="1" applyBorder="1">
      <alignment vertical="center"/>
      <protection/>
    </xf>
    <xf numFmtId="0" fontId="10" fillId="0" borderId="0" xfId="62" applyFont="1" applyAlignment="1">
      <alignment horizontal="center" vertical="center"/>
      <protection/>
    </xf>
    <xf numFmtId="0" fontId="11" fillId="0" borderId="0" xfId="62" applyFont="1" applyAlignment="1">
      <alignment vertical="center"/>
      <protection/>
    </xf>
    <xf numFmtId="0" fontId="12" fillId="0" borderId="0" xfId="62" applyFont="1" applyAlignment="1">
      <alignment vertical="center"/>
      <protection/>
    </xf>
    <xf numFmtId="0" fontId="4" fillId="0" borderId="0" xfId="62" applyFont="1" applyBorder="1" applyAlignment="1">
      <alignment vertical="center" textRotation="255"/>
      <protection/>
    </xf>
    <xf numFmtId="0" fontId="13" fillId="0" borderId="0" xfId="61" applyFont="1">
      <alignment vertical="center"/>
      <protection/>
    </xf>
    <xf numFmtId="0" fontId="16" fillId="0" borderId="0" xfId="61" applyFont="1">
      <alignment vertical="center"/>
      <protection/>
    </xf>
    <xf numFmtId="0" fontId="19" fillId="0" borderId="0" xfId="61" applyFont="1">
      <alignment vertical="center"/>
      <protection/>
    </xf>
    <xf numFmtId="188" fontId="19" fillId="0" borderId="0" xfId="61" applyNumberFormat="1" applyFont="1" applyAlignment="1">
      <alignment vertical="center"/>
      <protection/>
    </xf>
    <xf numFmtId="0" fontId="22" fillId="0" borderId="0" xfId="61" applyFont="1">
      <alignment vertical="center"/>
      <protection/>
    </xf>
    <xf numFmtId="0" fontId="13" fillId="0" borderId="0" xfId="61" applyFont="1" applyAlignment="1">
      <alignment horizontal="center" vertical="center"/>
      <protection/>
    </xf>
    <xf numFmtId="0" fontId="13" fillId="0" borderId="0" xfId="61" applyFont="1" applyBorder="1">
      <alignment vertical="center"/>
      <protection/>
    </xf>
    <xf numFmtId="0" fontId="23" fillId="0" borderId="0" xfId="61" applyFont="1" applyAlignment="1">
      <alignment vertical="center"/>
      <protection/>
    </xf>
    <xf numFmtId="0" fontId="23" fillId="0" borderId="0" xfId="61" applyFont="1" applyFill="1" applyAlignment="1">
      <alignment vertical="center"/>
      <protection/>
    </xf>
    <xf numFmtId="0" fontId="13" fillId="0" borderId="0" xfId="61" applyFont="1" applyFill="1">
      <alignment vertical="center"/>
      <protection/>
    </xf>
    <xf numFmtId="188" fontId="25" fillId="0" borderId="0" xfId="61" applyNumberFormat="1" applyFont="1" applyAlignment="1">
      <alignment vertical="center"/>
      <protection/>
    </xf>
    <xf numFmtId="188" fontId="22" fillId="0" borderId="0" xfId="61" applyNumberFormat="1" applyFont="1" applyAlignment="1">
      <alignment vertical="center"/>
      <protection/>
    </xf>
    <xf numFmtId="0" fontId="26" fillId="0" borderId="0" xfId="61" applyFont="1">
      <alignment vertical="center"/>
      <protection/>
    </xf>
    <xf numFmtId="188" fontId="26" fillId="0" borderId="0" xfId="61" applyNumberFormat="1" applyFont="1" applyAlignment="1">
      <alignment vertical="center"/>
      <protection/>
    </xf>
    <xf numFmtId="188" fontId="23" fillId="0" borderId="0" xfId="61" applyNumberFormat="1" applyFont="1" applyAlignment="1">
      <alignment vertical="center"/>
      <protection/>
    </xf>
    <xf numFmtId="0" fontId="0" fillId="0" borderId="0" xfId="0" applyAlignment="1">
      <alignment vertical="center"/>
    </xf>
    <xf numFmtId="0" fontId="0" fillId="0" borderId="0" xfId="0" applyAlignment="1">
      <alignment horizontal="center" vertical="center"/>
    </xf>
    <xf numFmtId="0" fontId="13" fillId="0" borderId="0" xfId="61" applyFont="1" applyAlignment="1" quotePrefix="1">
      <alignment vertical="center"/>
      <protection/>
    </xf>
    <xf numFmtId="191" fontId="24" fillId="0" borderId="0" xfId="61" applyNumberFormat="1" applyFont="1" applyAlignment="1" quotePrefix="1">
      <alignment vertical="center"/>
      <protection/>
    </xf>
    <xf numFmtId="193" fontId="23" fillId="0" borderId="0" xfId="61" applyNumberFormat="1" applyFont="1" applyBorder="1" applyAlignment="1">
      <alignment horizontal="center" vertical="center"/>
      <protection/>
    </xf>
    <xf numFmtId="0" fontId="23" fillId="0" borderId="0" xfId="61" applyFont="1">
      <alignment vertical="center"/>
      <protection/>
    </xf>
    <xf numFmtId="0" fontId="23" fillId="0" borderId="0" xfId="61" applyNumberFormat="1" applyFont="1">
      <alignment vertical="center"/>
      <protection/>
    </xf>
    <xf numFmtId="56" fontId="23" fillId="0" borderId="0" xfId="61" applyNumberFormat="1" applyFont="1">
      <alignment vertical="center"/>
      <protection/>
    </xf>
    <xf numFmtId="188" fontId="23" fillId="0" borderId="0" xfId="61" applyNumberFormat="1" applyFont="1" applyBorder="1" applyAlignment="1">
      <alignment horizontal="center" vertical="center"/>
      <protection/>
    </xf>
    <xf numFmtId="0" fontId="23" fillId="0" borderId="28" xfId="61" applyFont="1" applyBorder="1" applyAlignment="1">
      <alignment horizontal="right" vertical="center"/>
      <protection/>
    </xf>
    <xf numFmtId="0" fontId="23" fillId="0" borderId="13" xfId="61" applyFont="1" applyBorder="1" applyAlignment="1">
      <alignment horizontal="left" vertical="center"/>
      <protection/>
    </xf>
    <xf numFmtId="191" fontId="30" fillId="0" borderId="0" xfId="61" applyNumberFormat="1" applyFont="1" applyAlignment="1" quotePrefix="1">
      <alignment vertical="center"/>
      <protection/>
    </xf>
    <xf numFmtId="191" fontId="30" fillId="0" borderId="0" xfId="61" applyNumberFormat="1" applyFont="1" applyAlignment="1" quotePrefix="1">
      <alignment horizontal="center" vertical="center"/>
      <protection/>
    </xf>
    <xf numFmtId="0" fontId="23" fillId="0" borderId="0" xfId="61" applyFont="1" applyAlignment="1" quotePrefix="1">
      <alignment vertical="center"/>
      <protection/>
    </xf>
    <xf numFmtId="0" fontId="23" fillId="0" borderId="0" xfId="61" applyFont="1" applyBorder="1">
      <alignment vertical="center"/>
      <protection/>
    </xf>
    <xf numFmtId="0" fontId="23" fillId="0" borderId="0" xfId="61" applyFont="1" applyAlignment="1">
      <alignment horizontal="center" vertical="center"/>
      <protection/>
    </xf>
    <xf numFmtId="0" fontId="23" fillId="0" borderId="0" xfId="61" applyFont="1" applyFill="1" applyBorder="1" applyAlignment="1">
      <alignment vertical="center"/>
      <protection/>
    </xf>
    <xf numFmtId="188" fontId="23" fillId="0" borderId="31" xfId="61" applyNumberFormat="1" applyFont="1" applyBorder="1" applyAlignment="1">
      <alignment horizontal="center" vertical="center"/>
      <protection/>
    </xf>
    <xf numFmtId="188" fontId="23" fillId="0" borderId="11" xfId="61" applyNumberFormat="1" applyFont="1" applyBorder="1" applyAlignment="1">
      <alignment horizontal="center" vertical="center"/>
      <protection/>
    </xf>
    <xf numFmtId="0" fontId="23" fillId="0" borderId="0" xfId="61" applyFont="1" applyBorder="1" applyAlignment="1">
      <alignment horizontal="right" vertical="center"/>
      <protection/>
    </xf>
    <xf numFmtId="0" fontId="23" fillId="0" borderId="0" xfId="61" applyFont="1" applyBorder="1" applyAlignment="1">
      <alignment horizontal="center" vertical="center"/>
      <protection/>
    </xf>
    <xf numFmtId="0" fontId="23" fillId="0" borderId="0" xfId="61" applyFont="1" applyBorder="1" applyAlignment="1">
      <alignment horizontal="left" vertical="center"/>
      <protection/>
    </xf>
    <xf numFmtId="0" fontId="23" fillId="0" borderId="0" xfId="61" applyFont="1" applyBorder="1" applyAlignment="1">
      <alignment vertical="center"/>
      <protection/>
    </xf>
    <xf numFmtId="193" fontId="22" fillId="0" borderId="0" xfId="61" applyNumberFormat="1" applyFont="1" applyBorder="1" applyAlignment="1">
      <alignment horizontal="center" vertical="center"/>
      <protection/>
    </xf>
    <xf numFmtId="0" fontId="22" fillId="0" borderId="12" xfId="61" applyFont="1" applyBorder="1" applyAlignment="1">
      <alignment horizontal="center" vertical="center"/>
      <protection/>
    </xf>
    <xf numFmtId="0" fontId="22" fillId="0" borderId="13" xfId="61" applyFont="1" applyBorder="1" applyAlignment="1">
      <alignment horizontal="center" vertical="center"/>
      <protection/>
    </xf>
    <xf numFmtId="0" fontId="22" fillId="0" borderId="12" xfId="61" applyFont="1" applyBorder="1">
      <alignment vertical="center"/>
      <protection/>
    </xf>
    <xf numFmtId="0" fontId="22" fillId="0" borderId="0" xfId="61" applyFont="1" applyAlignment="1" quotePrefix="1">
      <alignment vertical="center"/>
      <protection/>
    </xf>
    <xf numFmtId="199" fontId="22" fillId="0" borderId="32" xfId="61" applyNumberFormat="1" applyFont="1" applyBorder="1" applyAlignment="1">
      <alignment horizontal="center" vertical="center"/>
      <protection/>
    </xf>
    <xf numFmtId="199" fontId="22" fillId="0" borderId="33" xfId="61" applyNumberFormat="1" applyFont="1" applyBorder="1" applyAlignment="1">
      <alignment vertical="center"/>
      <protection/>
    </xf>
    <xf numFmtId="0" fontId="22" fillId="0" borderId="0" xfId="61" applyFont="1" applyBorder="1" applyAlignment="1">
      <alignment vertical="center"/>
      <protection/>
    </xf>
    <xf numFmtId="192" fontId="22" fillId="0" borderId="0" xfId="61" applyNumberFormat="1" applyFont="1" applyBorder="1" applyAlignment="1">
      <alignment vertical="center"/>
      <protection/>
    </xf>
    <xf numFmtId="0" fontId="22" fillId="0" borderId="0" xfId="61" applyFont="1" applyBorder="1">
      <alignment vertical="center"/>
      <protection/>
    </xf>
    <xf numFmtId="0" fontId="22" fillId="0" borderId="12" xfId="61" applyFont="1" applyBorder="1" applyAlignment="1">
      <alignment vertical="center"/>
      <protection/>
    </xf>
    <xf numFmtId="0" fontId="22" fillId="0" borderId="12" xfId="61" applyFont="1" applyBorder="1" applyAlignment="1">
      <alignment horizontal="right" vertical="center"/>
      <protection/>
    </xf>
    <xf numFmtId="0" fontId="13" fillId="0" borderId="0" xfId="61" applyFont="1" applyProtection="1">
      <alignment vertical="center"/>
      <protection/>
    </xf>
    <xf numFmtId="190" fontId="13" fillId="0" borderId="0" xfId="61" applyNumberFormat="1" applyFont="1" applyAlignment="1" applyProtection="1">
      <alignment vertical="center"/>
      <protection/>
    </xf>
    <xf numFmtId="0" fontId="16" fillId="0" borderId="0" xfId="61" applyFont="1" applyProtection="1">
      <alignment vertical="center"/>
      <protection/>
    </xf>
    <xf numFmtId="0" fontId="17" fillId="0" borderId="0" xfId="61" applyNumberFormat="1" applyFont="1" applyProtection="1" quotePrefix="1">
      <alignment vertical="center"/>
      <protection/>
    </xf>
    <xf numFmtId="0" fontId="31" fillId="0" borderId="0" xfId="61" applyFont="1" applyProtection="1">
      <alignment vertical="center"/>
      <protection/>
    </xf>
    <xf numFmtId="0" fontId="18" fillId="0" borderId="0" xfId="61" applyFont="1" applyProtection="1">
      <alignment vertical="center"/>
      <protection/>
    </xf>
    <xf numFmtId="0" fontId="19" fillId="0" borderId="0" xfId="61" applyFont="1" applyProtection="1">
      <alignment vertical="center"/>
      <protection/>
    </xf>
    <xf numFmtId="188" fontId="19" fillId="0" borderId="0" xfId="61" applyNumberFormat="1" applyFont="1" applyBorder="1" applyAlignment="1" applyProtection="1">
      <alignment vertical="center"/>
      <protection/>
    </xf>
    <xf numFmtId="188" fontId="19" fillId="0" borderId="0" xfId="61" applyNumberFormat="1" applyFont="1" applyAlignment="1" applyProtection="1">
      <alignment vertical="center"/>
      <protection/>
    </xf>
    <xf numFmtId="0" fontId="21" fillId="0" borderId="0" xfId="61" applyFont="1" applyProtection="1">
      <alignment vertical="center"/>
      <protection/>
    </xf>
    <xf numFmtId="0" fontId="22" fillId="0" borderId="0" xfId="61" applyFont="1" applyProtection="1">
      <alignment vertical="center"/>
      <protection/>
    </xf>
    <xf numFmtId="0" fontId="13" fillId="0" borderId="0" xfId="61" applyFont="1" applyAlignment="1" applyProtection="1">
      <alignment horizontal="center" vertical="center"/>
      <protection/>
    </xf>
    <xf numFmtId="0" fontId="13" fillId="0" borderId="34" xfId="61" applyFont="1" applyBorder="1" applyProtection="1">
      <alignment vertical="center"/>
      <protection/>
    </xf>
    <xf numFmtId="0" fontId="13" fillId="0" borderId="0" xfId="61" applyFont="1" applyBorder="1" applyProtection="1">
      <alignment vertical="center"/>
      <protection/>
    </xf>
    <xf numFmtId="0" fontId="13" fillId="0" borderId="25" xfId="61" applyFont="1" applyBorder="1" applyProtection="1">
      <alignment vertical="center"/>
      <protection/>
    </xf>
    <xf numFmtId="0" fontId="13" fillId="0" borderId="12" xfId="61" applyFont="1" applyBorder="1" applyProtection="1">
      <alignment vertical="center"/>
      <protection/>
    </xf>
    <xf numFmtId="0" fontId="13" fillId="0" borderId="13" xfId="61" applyFont="1" applyBorder="1" applyProtection="1">
      <alignment vertical="center"/>
      <protection/>
    </xf>
    <xf numFmtId="0" fontId="13" fillId="0" borderId="27" xfId="61" applyFont="1" applyBorder="1" applyProtection="1">
      <alignment vertical="center"/>
      <protection/>
    </xf>
    <xf numFmtId="0" fontId="23" fillId="0" borderId="0" xfId="61" applyFont="1" applyAlignment="1" applyProtection="1">
      <alignment vertical="center"/>
      <protection/>
    </xf>
    <xf numFmtId="0" fontId="13" fillId="0" borderId="35" xfId="61" applyFont="1" applyBorder="1" applyProtection="1">
      <alignment vertical="center"/>
      <protection/>
    </xf>
    <xf numFmtId="0" fontId="23" fillId="0" borderId="0" xfId="61" applyFont="1" applyFill="1" applyAlignment="1" applyProtection="1">
      <alignment vertical="center"/>
      <protection/>
    </xf>
    <xf numFmtId="0" fontId="13" fillId="0" borderId="0" xfId="61" applyFont="1" applyFill="1" applyBorder="1" applyProtection="1">
      <alignment vertical="center"/>
      <protection/>
    </xf>
    <xf numFmtId="0" fontId="24" fillId="0" borderId="0" xfId="61" applyFont="1" applyFill="1" applyAlignment="1" applyProtection="1">
      <alignment horizontal="center" vertical="center"/>
      <protection/>
    </xf>
    <xf numFmtId="0" fontId="13" fillId="0" borderId="35" xfId="61" applyFont="1" applyFill="1" applyBorder="1" applyAlignment="1" applyProtection="1">
      <alignment vertical="center"/>
      <protection/>
    </xf>
    <xf numFmtId="0" fontId="13" fillId="0" borderId="0" xfId="61" applyFont="1" applyFill="1" applyBorder="1" applyAlignment="1" applyProtection="1">
      <alignment vertical="center"/>
      <protection/>
    </xf>
    <xf numFmtId="188" fontId="13" fillId="0" borderId="0" xfId="61" applyNumberFormat="1" applyFont="1" applyAlignment="1" applyProtection="1">
      <alignment vertical="center"/>
      <protection/>
    </xf>
    <xf numFmtId="0" fontId="13" fillId="0" borderId="36" xfId="61" applyFont="1" applyBorder="1" applyProtection="1">
      <alignment vertical="center"/>
      <protection/>
    </xf>
    <xf numFmtId="191" fontId="24" fillId="0" borderId="0" xfId="61" applyNumberFormat="1" applyFont="1" applyAlignment="1" applyProtection="1">
      <alignment vertical="center"/>
      <protection/>
    </xf>
    <xf numFmtId="0" fontId="13" fillId="0" borderId="37" xfId="61" applyFont="1" applyBorder="1" applyProtection="1">
      <alignment vertical="center"/>
      <protection/>
    </xf>
    <xf numFmtId="0" fontId="17" fillId="0" borderId="0" xfId="61" applyFont="1" applyAlignment="1" applyProtection="1">
      <alignment vertical="center"/>
      <protection/>
    </xf>
    <xf numFmtId="0" fontId="76" fillId="0" borderId="0" xfId="61" applyFont="1" applyBorder="1" applyAlignment="1" applyProtection="1">
      <alignment horizontal="center" vertical="center"/>
      <protection/>
    </xf>
    <xf numFmtId="0" fontId="26" fillId="0" borderId="0" xfId="61" applyFont="1" applyProtection="1">
      <alignment vertical="center"/>
      <protection/>
    </xf>
    <xf numFmtId="188" fontId="26" fillId="0" borderId="0" xfId="61" applyNumberFormat="1" applyFont="1" applyBorder="1" applyAlignment="1" applyProtection="1">
      <alignment vertical="center"/>
      <protection/>
    </xf>
    <xf numFmtId="188" fontId="26" fillId="0" borderId="0" xfId="61" applyNumberFormat="1" applyFont="1" applyAlignment="1" applyProtection="1">
      <alignment vertical="center"/>
      <protection/>
    </xf>
    <xf numFmtId="0" fontId="21" fillId="0" borderId="0" xfId="61" applyFont="1" applyAlignment="1" applyProtection="1">
      <alignment vertical="center"/>
      <protection/>
    </xf>
    <xf numFmtId="0" fontId="22" fillId="0" borderId="0" xfId="61" applyFont="1" applyAlignment="1" applyProtection="1">
      <alignment/>
      <protection/>
    </xf>
    <xf numFmtId="0" fontId="13" fillId="0" borderId="38" xfId="61" applyFont="1" applyBorder="1" applyProtection="1">
      <alignment vertical="center"/>
      <protection/>
    </xf>
    <xf numFmtId="0" fontId="13" fillId="0" borderId="39" xfId="61" applyFont="1" applyBorder="1" applyProtection="1">
      <alignment vertical="center"/>
      <protection/>
    </xf>
    <xf numFmtId="0" fontId="13" fillId="0" borderId="40" xfId="61" applyFont="1" applyBorder="1" applyProtection="1">
      <alignment vertical="center"/>
      <protection/>
    </xf>
    <xf numFmtId="0" fontId="13" fillId="0" borderId="41" xfId="61" applyFont="1" applyBorder="1" applyProtection="1">
      <alignment vertical="center"/>
      <protection/>
    </xf>
    <xf numFmtId="188" fontId="23" fillId="0" borderId="0" xfId="61" applyNumberFormat="1" applyFont="1" applyAlignment="1" applyProtection="1">
      <alignment vertical="center"/>
      <protection/>
    </xf>
    <xf numFmtId="0" fontId="13" fillId="0" borderId="42" xfId="61" applyFont="1" applyBorder="1" applyProtection="1">
      <alignment vertical="center"/>
      <protection/>
    </xf>
    <xf numFmtId="188" fontId="23" fillId="0" borderId="42" xfId="61" applyNumberFormat="1" applyFont="1" applyBorder="1" applyAlignment="1" applyProtection="1">
      <alignment vertical="center"/>
      <protection/>
    </xf>
    <xf numFmtId="0" fontId="24" fillId="0" borderId="0" xfId="61" applyFont="1" applyFill="1" applyAlignment="1" applyProtection="1">
      <alignment vertical="center"/>
      <protection/>
    </xf>
    <xf numFmtId="0" fontId="13" fillId="0" borderId="42" xfId="61" applyFont="1" applyFill="1" applyBorder="1" applyAlignment="1" applyProtection="1">
      <alignment vertical="center"/>
      <protection/>
    </xf>
    <xf numFmtId="0" fontId="13" fillId="0" borderId="0" xfId="61" applyFont="1" applyFill="1" applyProtection="1">
      <alignment vertical="center"/>
      <protection/>
    </xf>
    <xf numFmtId="0" fontId="17" fillId="0" borderId="0" xfId="61" applyFont="1" applyProtection="1">
      <alignment vertical="center"/>
      <protection/>
    </xf>
    <xf numFmtId="0" fontId="77" fillId="0" borderId="0" xfId="61" applyFont="1" applyProtection="1">
      <alignment vertical="center"/>
      <protection/>
    </xf>
    <xf numFmtId="188" fontId="22" fillId="0" borderId="0" xfId="61" applyNumberFormat="1" applyFont="1" applyAlignment="1" applyProtection="1">
      <alignment vertical="center"/>
      <protection/>
    </xf>
    <xf numFmtId="0" fontId="13" fillId="0" borderId="31" xfId="61" applyFont="1" applyBorder="1" applyProtection="1">
      <alignment vertical="center"/>
      <protection/>
    </xf>
    <xf numFmtId="0" fontId="13" fillId="0" borderId="43" xfId="61" applyFont="1" applyBorder="1" applyProtection="1">
      <alignment vertical="center"/>
      <protection/>
    </xf>
    <xf numFmtId="0" fontId="78" fillId="0" borderId="0" xfId="61" applyFont="1" applyProtection="1">
      <alignment vertical="center"/>
      <protection/>
    </xf>
    <xf numFmtId="188" fontId="20" fillId="0" borderId="0" xfId="61" applyNumberFormat="1" applyFont="1" applyFill="1" applyBorder="1" applyAlignment="1" applyProtection="1">
      <alignment vertical="center"/>
      <protection/>
    </xf>
    <xf numFmtId="0" fontId="76" fillId="0" borderId="35" xfId="61" applyFont="1" applyFill="1" applyBorder="1" applyAlignment="1" applyProtection="1">
      <alignment vertical="center"/>
      <protection/>
    </xf>
    <xf numFmtId="0" fontId="13" fillId="0" borderId="44" xfId="61" applyFont="1" applyBorder="1" applyProtection="1">
      <alignment vertical="center"/>
      <protection/>
    </xf>
    <xf numFmtId="0" fontId="13" fillId="0" borderId="45" xfId="61" applyFont="1" applyBorder="1" applyProtection="1">
      <alignment vertical="center"/>
      <protection/>
    </xf>
    <xf numFmtId="0" fontId="13" fillId="0" borderId="46" xfId="61" applyFont="1" applyBorder="1" applyProtection="1">
      <alignment vertical="center"/>
      <protection/>
    </xf>
    <xf numFmtId="0" fontId="79" fillId="0" borderId="10" xfId="61" applyFont="1" applyBorder="1" applyAlignment="1" applyProtection="1">
      <alignment vertical="center"/>
      <protection/>
    </xf>
    <xf numFmtId="0" fontId="79" fillId="0" borderId="0" xfId="61" applyFont="1" applyAlignment="1" applyProtection="1">
      <alignment vertical="center"/>
      <protection/>
    </xf>
    <xf numFmtId="0" fontId="23" fillId="0" borderId="0" xfId="61" applyFont="1" applyProtection="1">
      <alignment vertical="center"/>
      <protection/>
    </xf>
    <xf numFmtId="0" fontId="76" fillId="0" borderId="34" xfId="61" applyFont="1" applyFill="1" applyBorder="1" applyAlignment="1" applyProtection="1">
      <alignment vertical="center"/>
      <protection/>
    </xf>
    <xf numFmtId="0" fontId="76" fillId="0" borderId="0" xfId="61" applyFont="1" applyFill="1" applyBorder="1" applyAlignment="1" applyProtection="1">
      <alignment vertical="center"/>
      <protection/>
    </xf>
    <xf numFmtId="188" fontId="23" fillId="0" borderId="0" xfId="61" applyNumberFormat="1" applyFont="1" applyBorder="1" applyAlignment="1" applyProtection="1">
      <alignment vertical="center"/>
      <protection/>
    </xf>
    <xf numFmtId="0" fontId="13" fillId="0" borderId="47" xfId="61" applyFont="1" applyBorder="1" applyProtection="1">
      <alignment vertical="center"/>
      <protection/>
    </xf>
    <xf numFmtId="188" fontId="29" fillId="0" borderId="0" xfId="61" applyNumberFormat="1" applyFont="1" applyAlignment="1" applyProtection="1">
      <alignment vertical="center"/>
      <protection/>
    </xf>
    <xf numFmtId="188" fontId="29" fillId="0" borderId="0" xfId="61" applyNumberFormat="1" applyFont="1" applyFill="1" applyBorder="1" applyAlignment="1" applyProtection="1">
      <alignment vertical="center"/>
      <protection/>
    </xf>
    <xf numFmtId="0" fontId="0" fillId="0" borderId="0" xfId="0" applyAlignment="1">
      <alignment horizontal="left" vertical="center"/>
    </xf>
    <xf numFmtId="190" fontId="0" fillId="0" borderId="48" xfId="0" applyNumberFormat="1" applyBorder="1" applyAlignment="1">
      <alignment horizontal="center" vertical="center"/>
    </xf>
    <xf numFmtId="190" fontId="0" fillId="0" borderId="20" xfId="0" applyNumberFormat="1" applyBorder="1" applyAlignment="1">
      <alignment horizontal="right" vertical="center"/>
    </xf>
    <xf numFmtId="190" fontId="0" fillId="0" borderId="26" xfId="0" applyNumberFormat="1" applyBorder="1" applyAlignment="1">
      <alignment horizontal="left" vertical="center"/>
    </xf>
    <xf numFmtId="190" fontId="0" fillId="0" borderId="16" xfId="0" applyNumberFormat="1" applyBorder="1" applyAlignment="1">
      <alignment horizontal="right" vertical="center"/>
    </xf>
    <xf numFmtId="190" fontId="0" fillId="0" borderId="15" xfId="0" applyNumberFormat="1" applyBorder="1" applyAlignment="1">
      <alignment horizontal="left" vertical="center"/>
    </xf>
    <xf numFmtId="188" fontId="0" fillId="0" borderId="49" xfId="0" applyNumberFormat="1" applyBorder="1" applyAlignment="1">
      <alignment horizontal="center" vertical="center"/>
    </xf>
    <xf numFmtId="190" fontId="0" fillId="0" borderId="50" xfId="0" applyNumberFormat="1" applyBorder="1" applyAlignment="1">
      <alignment horizontal="center" vertical="center"/>
    </xf>
    <xf numFmtId="190" fontId="0" fillId="0" borderId="51" xfId="0" applyNumberFormat="1" applyBorder="1" applyAlignment="1">
      <alignment horizontal="right" vertical="center"/>
    </xf>
    <xf numFmtId="190" fontId="0" fillId="0" borderId="52" xfId="0" applyNumberFormat="1" applyBorder="1" applyAlignment="1">
      <alignment horizontal="left" vertical="center"/>
    </xf>
    <xf numFmtId="190" fontId="0" fillId="0" borderId="53" xfId="0" applyNumberFormat="1" applyBorder="1" applyAlignment="1">
      <alignment horizontal="right" vertical="center"/>
    </xf>
    <xf numFmtId="190" fontId="0" fillId="0" borderId="54" xfId="0" applyNumberFormat="1" applyBorder="1" applyAlignment="1">
      <alignment horizontal="left" vertical="center"/>
    </xf>
    <xf numFmtId="188" fontId="0" fillId="0" borderId="55" xfId="0" applyNumberFormat="1" applyBorder="1" applyAlignment="1">
      <alignment horizontal="center" vertical="center"/>
    </xf>
    <xf numFmtId="190" fontId="0" fillId="0" borderId="56" xfId="0" applyNumberFormat="1" applyBorder="1" applyAlignment="1">
      <alignment horizontal="left" vertical="center"/>
    </xf>
    <xf numFmtId="190" fontId="0" fillId="0" borderId="57" xfId="0" applyNumberFormat="1" applyBorder="1" applyAlignment="1">
      <alignment horizontal="center" vertical="center"/>
    </xf>
    <xf numFmtId="190" fontId="0" fillId="0" borderId="58" xfId="0" applyNumberFormat="1" applyBorder="1" applyAlignment="1">
      <alignment horizontal="right" vertical="center"/>
    </xf>
    <xf numFmtId="190" fontId="0" fillId="0" borderId="59" xfId="0" applyNumberFormat="1" applyBorder="1" applyAlignment="1">
      <alignment horizontal="left" vertical="center"/>
    </xf>
    <xf numFmtId="190" fontId="0" fillId="0" borderId="60" xfId="0" applyNumberFormat="1" applyBorder="1" applyAlignment="1">
      <alignment horizontal="right" vertical="center"/>
    </xf>
    <xf numFmtId="190" fontId="0" fillId="0" borderId="61" xfId="0" applyNumberFormat="1" applyBorder="1" applyAlignment="1">
      <alignment horizontal="left" vertical="center"/>
    </xf>
    <xf numFmtId="188" fontId="0" fillId="0" borderId="62" xfId="0" applyNumberFormat="1" applyBorder="1" applyAlignment="1">
      <alignment horizontal="center" vertical="center"/>
    </xf>
    <xf numFmtId="0" fontId="0" fillId="0" borderId="62" xfId="0" applyBorder="1" applyAlignment="1">
      <alignment horizontal="center" vertical="center"/>
    </xf>
    <xf numFmtId="0" fontId="16" fillId="0" borderId="0" xfId="61" applyFont="1" applyBorder="1">
      <alignment vertical="center"/>
      <protection/>
    </xf>
    <xf numFmtId="0" fontId="22" fillId="0" borderId="27" xfId="61" applyFont="1" applyBorder="1" applyAlignment="1">
      <alignment vertical="center"/>
      <protection/>
    </xf>
    <xf numFmtId="0" fontId="33" fillId="0" borderId="16" xfId="0" applyFont="1" applyBorder="1" applyAlignment="1">
      <alignment horizontal="center" vertical="center"/>
    </xf>
    <xf numFmtId="0" fontId="33" fillId="0" borderId="53" xfId="0" applyFont="1" applyBorder="1" applyAlignment="1">
      <alignment horizontal="center" vertical="center"/>
    </xf>
    <xf numFmtId="0" fontId="33" fillId="0" borderId="60" xfId="0" applyFont="1" applyBorder="1" applyAlignment="1">
      <alignment horizontal="center" vertical="center"/>
    </xf>
    <xf numFmtId="0" fontId="33" fillId="0" borderId="63" xfId="0" applyFont="1" applyBorder="1" applyAlignment="1">
      <alignment horizontal="center" vertical="center"/>
    </xf>
    <xf numFmtId="0" fontId="33" fillId="0" borderId="64" xfId="0" applyFont="1" applyBorder="1" applyAlignment="1">
      <alignment horizontal="center" vertical="center"/>
    </xf>
    <xf numFmtId="0" fontId="33" fillId="0" borderId="65" xfId="0" applyFont="1" applyBorder="1" applyAlignment="1">
      <alignment horizontal="center" vertical="center"/>
    </xf>
    <xf numFmtId="0" fontId="33" fillId="0" borderId="26" xfId="0" applyFont="1" applyBorder="1" applyAlignment="1">
      <alignment horizontal="center" vertical="center"/>
    </xf>
    <xf numFmtId="0" fontId="33" fillId="0" borderId="52" xfId="0" applyFont="1" applyBorder="1" applyAlignment="1">
      <alignment horizontal="center" vertical="center"/>
    </xf>
    <xf numFmtId="0" fontId="33" fillId="0" borderId="66" xfId="0" applyFont="1" applyBorder="1" applyAlignment="1">
      <alignment horizontal="center" vertical="center"/>
    </xf>
    <xf numFmtId="188" fontId="0" fillId="0" borderId="23" xfId="0" applyNumberFormat="1" applyBorder="1" applyAlignment="1">
      <alignment horizontal="center" vertical="center"/>
    </xf>
    <xf numFmtId="188" fontId="0" fillId="0" borderId="56" xfId="0" applyNumberFormat="1" applyBorder="1" applyAlignment="1">
      <alignment horizontal="center" vertical="center"/>
    </xf>
    <xf numFmtId="188" fontId="0" fillId="0" borderId="50" xfId="0" applyNumberFormat="1" applyBorder="1" applyAlignment="1">
      <alignment horizontal="right" vertical="center"/>
    </xf>
    <xf numFmtId="188" fontId="0" fillId="0" borderId="57" xfId="0" applyNumberFormat="1" applyBorder="1" applyAlignment="1">
      <alignment horizontal="right" vertical="center"/>
    </xf>
    <xf numFmtId="188" fontId="0" fillId="0" borderId="48" xfId="0" applyNumberFormat="1" applyBorder="1" applyAlignment="1">
      <alignment horizontal="right" vertical="center"/>
    </xf>
    <xf numFmtId="190" fontId="0" fillId="0" borderId="67" xfId="0" applyNumberFormat="1" applyBorder="1" applyAlignment="1">
      <alignment horizontal="left" vertical="center"/>
    </xf>
    <xf numFmtId="190" fontId="0" fillId="0" borderId="68" xfId="0" applyNumberFormat="1" applyBorder="1" applyAlignment="1">
      <alignment horizontal="left" vertical="center"/>
    </xf>
    <xf numFmtId="190" fontId="0" fillId="0" borderId="50" xfId="0" applyNumberFormat="1" applyBorder="1" applyAlignment="1">
      <alignment vertical="center"/>
    </xf>
    <xf numFmtId="190" fontId="0" fillId="0" borderId="67" xfId="0" applyNumberFormat="1" applyBorder="1" applyAlignment="1">
      <alignment vertical="center"/>
    </xf>
    <xf numFmtId="190" fontId="0" fillId="0" borderId="60" xfId="0" applyNumberFormat="1" applyBorder="1" applyAlignment="1">
      <alignment vertical="center"/>
    </xf>
    <xf numFmtId="190" fontId="0" fillId="0" borderId="61" xfId="0" applyNumberFormat="1" applyBorder="1" applyAlignment="1">
      <alignment vertical="center"/>
    </xf>
    <xf numFmtId="188" fontId="0" fillId="0" borderId="69" xfId="0" applyNumberFormat="1" applyBorder="1" applyAlignment="1">
      <alignment vertical="center"/>
    </xf>
    <xf numFmtId="188" fontId="0" fillId="0" borderId="53" xfId="0" applyNumberFormat="1" applyBorder="1" applyAlignment="1">
      <alignment vertical="center"/>
    </xf>
    <xf numFmtId="179" fontId="23" fillId="0" borderId="0" xfId="61" applyNumberFormat="1" applyFont="1" applyAlignment="1">
      <alignment vertical="center"/>
      <protection/>
    </xf>
    <xf numFmtId="0" fontId="22" fillId="0" borderId="0" xfId="61" applyFont="1" applyFill="1" applyBorder="1" applyAlignment="1">
      <alignment horizontal="center" vertical="center"/>
      <protection/>
    </xf>
    <xf numFmtId="0" fontId="23" fillId="0" borderId="12" xfId="61" applyFont="1" applyFill="1" applyBorder="1" applyAlignment="1">
      <alignment horizontal="right" vertical="center"/>
      <protection/>
    </xf>
    <xf numFmtId="0" fontId="23" fillId="0" borderId="13" xfId="61" applyFont="1" applyFill="1" applyBorder="1" applyAlignment="1">
      <alignment horizontal="left" vertical="center"/>
      <protection/>
    </xf>
    <xf numFmtId="0" fontId="23" fillId="0" borderId="0" xfId="61" applyFont="1" applyFill="1" applyBorder="1" applyAlignment="1">
      <alignment horizontal="center" vertical="center"/>
      <protection/>
    </xf>
    <xf numFmtId="0" fontId="23" fillId="0" borderId="0" xfId="61" applyFont="1" applyFill="1" applyBorder="1" applyAlignment="1">
      <alignment horizontal="left" vertical="center"/>
      <protection/>
    </xf>
    <xf numFmtId="193" fontId="23" fillId="0" borderId="0" xfId="61" applyNumberFormat="1" applyFont="1" applyFill="1" applyBorder="1" applyAlignment="1">
      <alignment vertical="center"/>
      <protection/>
    </xf>
    <xf numFmtId="197" fontId="22" fillId="0" borderId="0" xfId="61" applyNumberFormat="1" applyFont="1" applyFill="1" applyBorder="1" applyAlignment="1" quotePrefix="1">
      <alignment vertical="center"/>
      <protection/>
    </xf>
    <xf numFmtId="0" fontId="22" fillId="0" borderId="0" xfId="61" applyFont="1" applyFill="1">
      <alignment vertical="center"/>
      <protection/>
    </xf>
    <xf numFmtId="202" fontId="22" fillId="0" borderId="32" xfId="61" applyNumberFormat="1" applyFont="1" applyBorder="1" applyAlignment="1">
      <alignment horizontal="center" vertical="center"/>
      <protection/>
    </xf>
    <xf numFmtId="0" fontId="4" fillId="0" borderId="0" xfId="62" applyFont="1" applyAlignment="1">
      <alignment horizontal="right" vertical="center"/>
      <protection/>
    </xf>
    <xf numFmtId="0" fontId="4" fillId="0" borderId="0" xfId="62" applyFont="1" applyAlignment="1">
      <alignment vertical="center"/>
      <protection/>
    </xf>
    <xf numFmtId="0" fontId="22" fillId="0" borderId="31" xfId="61" applyFont="1" applyBorder="1" applyAlignment="1">
      <alignment horizontal="center" vertical="center"/>
      <protection/>
    </xf>
    <xf numFmtId="0" fontId="22" fillId="0" borderId="10" xfId="61" applyFont="1" applyBorder="1" applyAlignment="1">
      <alignment horizontal="center" vertical="center"/>
      <protection/>
    </xf>
    <xf numFmtId="0" fontId="22" fillId="0" borderId="11" xfId="61" applyFont="1" applyBorder="1" applyAlignment="1">
      <alignment horizontal="center" vertical="center"/>
      <protection/>
    </xf>
    <xf numFmtId="0" fontId="22" fillId="0" borderId="28" xfId="61" applyFont="1" applyBorder="1" applyAlignment="1">
      <alignment horizontal="center" vertical="center"/>
      <protection/>
    </xf>
    <xf numFmtId="0" fontId="22" fillId="0" borderId="12" xfId="61" applyFont="1" applyBorder="1" applyAlignment="1">
      <alignment horizontal="center" vertical="center"/>
      <protection/>
    </xf>
    <xf numFmtId="0" fontId="22" fillId="0" borderId="13" xfId="61" applyFont="1" applyBorder="1" applyAlignment="1">
      <alignment horizontal="center" vertical="center"/>
      <protection/>
    </xf>
    <xf numFmtId="192" fontId="22" fillId="0" borderId="11" xfId="61" applyNumberFormat="1" applyFont="1" applyBorder="1" applyAlignment="1">
      <alignment horizontal="center" vertical="center"/>
      <protection/>
    </xf>
    <xf numFmtId="192" fontId="22" fillId="0" borderId="25" xfId="61" applyNumberFormat="1" applyFont="1" applyBorder="1" applyAlignment="1">
      <alignment horizontal="center" vertical="center"/>
      <protection/>
    </xf>
    <xf numFmtId="192" fontId="22" fillId="0" borderId="13" xfId="61" applyNumberFormat="1" applyFont="1" applyBorder="1" applyAlignment="1">
      <alignment horizontal="center" vertical="center"/>
      <protection/>
    </xf>
    <xf numFmtId="192" fontId="22" fillId="0" borderId="10" xfId="61" applyNumberFormat="1" applyFont="1" applyBorder="1" applyAlignment="1">
      <alignment horizontal="center" vertical="center"/>
      <protection/>
    </xf>
    <xf numFmtId="192" fontId="22" fillId="0" borderId="0" xfId="61" applyNumberFormat="1" applyFont="1" applyBorder="1" applyAlignment="1">
      <alignment horizontal="center" vertical="center"/>
      <protection/>
    </xf>
    <xf numFmtId="192" fontId="22" fillId="0" borderId="12" xfId="61" applyNumberFormat="1" applyFont="1" applyBorder="1" applyAlignment="1">
      <alignment horizontal="center" vertical="center"/>
      <protection/>
    </xf>
    <xf numFmtId="199" fontId="22" fillId="0" borderId="10" xfId="61" applyNumberFormat="1" applyFont="1" applyBorder="1" applyAlignment="1">
      <alignment horizontal="center" vertical="center"/>
      <protection/>
    </xf>
    <xf numFmtId="199" fontId="22" fillId="0" borderId="12" xfId="61" applyNumberFormat="1" applyFont="1" applyBorder="1" applyAlignment="1">
      <alignment horizontal="center" vertical="center"/>
      <protection/>
    </xf>
    <xf numFmtId="202" fontId="22" fillId="0" borderId="10" xfId="61" applyNumberFormat="1" applyFont="1" applyBorder="1" applyAlignment="1">
      <alignment horizontal="center" vertical="center"/>
      <protection/>
    </xf>
    <xf numFmtId="202" fontId="22" fillId="0" borderId="12" xfId="61" applyNumberFormat="1" applyFont="1" applyBorder="1" applyAlignment="1">
      <alignment horizontal="center" vertical="center"/>
      <protection/>
    </xf>
    <xf numFmtId="199" fontId="22" fillId="0" borderId="31" xfId="61" applyNumberFormat="1" applyFont="1" applyBorder="1" applyAlignment="1">
      <alignment horizontal="center" vertical="center"/>
      <protection/>
    </xf>
    <xf numFmtId="199" fontId="22" fillId="0" borderId="28" xfId="61" applyNumberFormat="1" applyFont="1" applyBorder="1" applyAlignment="1">
      <alignment horizontal="center" vertical="center"/>
      <protection/>
    </xf>
    <xf numFmtId="0" fontId="22" fillId="0" borderId="33" xfId="61" applyFont="1" applyBorder="1" applyAlignment="1">
      <alignment horizontal="center" vertical="center"/>
      <protection/>
    </xf>
    <xf numFmtId="0" fontId="22" fillId="0" borderId="32" xfId="61" applyFont="1" applyBorder="1" applyAlignment="1">
      <alignment horizontal="center" vertical="center"/>
      <protection/>
    </xf>
    <xf numFmtId="0" fontId="22" fillId="0" borderId="70" xfId="61" applyFont="1" applyBorder="1" applyAlignment="1">
      <alignment horizontal="center" vertical="center"/>
      <protection/>
    </xf>
    <xf numFmtId="0" fontId="22" fillId="0" borderId="27" xfId="61" applyFont="1" applyBorder="1" applyAlignment="1">
      <alignment horizontal="center" vertical="center"/>
      <protection/>
    </xf>
    <xf numFmtId="202" fontId="22" fillId="0" borderId="0" xfId="61" applyNumberFormat="1" applyFont="1" applyBorder="1" applyAlignment="1">
      <alignment horizontal="center" vertical="center"/>
      <protection/>
    </xf>
    <xf numFmtId="199" fontId="22" fillId="0" borderId="27" xfId="61" applyNumberFormat="1" applyFont="1" applyBorder="1" applyAlignment="1">
      <alignment horizontal="center" vertical="center"/>
      <protection/>
    </xf>
    <xf numFmtId="200" fontId="22" fillId="0" borderId="31" xfId="61" applyNumberFormat="1" applyFont="1" applyBorder="1" applyAlignment="1">
      <alignment horizontal="center" vertical="center"/>
      <protection/>
    </xf>
    <xf numFmtId="200" fontId="22" fillId="0" borderId="27" xfId="61" applyNumberFormat="1" applyFont="1" applyBorder="1" applyAlignment="1">
      <alignment horizontal="center" vertical="center"/>
      <protection/>
    </xf>
    <xf numFmtId="200" fontId="22" fillId="0" borderId="28" xfId="61" applyNumberFormat="1" applyFont="1" applyBorder="1" applyAlignment="1">
      <alignment horizontal="center" vertical="center"/>
      <protection/>
    </xf>
    <xf numFmtId="0" fontId="13" fillId="0" borderId="0" xfId="61" applyFont="1" applyAlignment="1" applyProtection="1">
      <alignment horizontal="center" vertical="center"/>
      <protection/>
    </xf>
    <xf numFmtId="0" fontId="76" fillId="0" borderId="0" xfId="61" applyFont="1" applyBorder="1" applyAlignment="1" applyProtection="1">
      <alignment horizontal="center" vertical="center"/>
      <protection/>
    </xf>
    <xf numFmtId="0" fontId="23" fillId="0" borderId="31" xfId="61" applyFont="1" applyBorder="1" applyAlignment="1">
      <alignment horizontal="center" vertical="center"/>
      <protection/>
    </xf>
    <xf numFmtId="0" fontId="23" fillId="0" borderId="10" xfId="61" applyFont="1" applyBorder="1" applyAlignment="1">
      <alignment horizontal="center" vertical="center"/>
      <protection/>
    </xf>
    <xf numFmtId="0" fontId="23" fillId="0" borderId="11" xfId="61" applyFont="1" applyBorder="1" applyAlignment="1">
      <alignment horizontal="center" vertical="center"/>
      <protection/>
    </xf>
    <xf numFmtId="0" fontId="23" fillId="0" borderId="28" xfId="61" applyFont="1" applyBorder="1" applyAlignment="1">
      <alignment horizontal="center" vertical="center"/>
      <protection/>
    </xf>
    <xf numFmtId="0" fontId="23" fillId="0" borderId="12" xfId="61" applyFont="1" applyBorder="1" applyAlignment="1">
      <alignment horizontal="center" vertical="center"/>
      <protection/>
    </xf>
    <xf numFmtId="0" fontId="23" fillId="0" borderId="13" xfId="61" applyFont="1" applyBorder="1" applyAlignment="1">
      <alignment horizontal="center" vertical="center"/>
      <protection/>
    </xf>
    <xf numFmtId="188" fontId="24" fillId="0" borderId="0" xfId="61" applyNumberFormat="1" applyFont="1" applyAlignment="1" applyProtection="1">
      <alignment horizontal="center" vertical="center"/>
      <protection/>
    </xf>
    <xf numFmtId="188" fontId="29" fillId="0" borderId="0" xfId="61" applyNumberFormat="1" applyFont="1" applyBorder="1" applyAlignment="1" applyProtection="1">
      <alignment horizontal="center" vertical="center"/>
      <protection/>
    </xf>
    <xf numFmtId="188" fontId="29" fillId="0" borderId="0" xfId="61" applyNumberFormat="1" applyFont="1" applyAlignment="1" applyProtection="1">
      <alignment horizontal="center" vertical="center"/>
      <protection/>
    </xf>
    <xf numFmtId="0" fontId="22" fillId="0" borderId="0" xfId="61" applyFont="1" applyBorder="1" applyAlignment="1">
      <alignment horizontal="center" vertical="center"/>
      <protection/>
    </xf>
    <xf numFmtId="193" fontId="22" fillId="0" borderId="27" xfId="61" applyNumberFormat="1" applyFont="1" applyBorder="1" applyAlignment="1">
      <alignment horizontal="center" vertical="center"/>
      <protection/>
    </xf>
    <xf numFmtId="193" fontId="22" fillId="0" borderId="0" xfId="61" applyNumberFormat="1" applyFont="1" applyBorder="1" applyAlignment="1">
      <alignment horizontal="center" vertical="center"/>
      <protection/>
    </xf>
    <xf numFmtId="14" fontId="23" fillId="0" borderId="0" xfId="61" applyNumberFormat="1" applyFont="1" applyAlignment="1">
      <alignment horizontal="center" vertical="center"/>
      <protection/>
    </xf>
    <xf numFmtId="0" fontId="16" fillId="0" borderId="71" xfId="61" applyFont="1" applyBorder="1" applyAlignment="1">
      <alignment horizontal="center" vertical="center"/>
      <protection/>
    </xf>
    <xf numFmtId="197" fontId="22" fillId="0" borderId="28" xfId="61" applyNumberFormat="1" applyFont="1" applyFill="1" applyBorder="1" applyAlignment="1">
      <alignment horizontal="center" vertical="center"/>
      <protection/>
    </xf>
    <xf numFmtId="197" fontId="22" fillId="0" borderId="12" xfId="61" applyNumberFormat="1" applyFont="1" applyFill="1" applyBorder="1" applyAlignment="1">
      <alignment horizontal="center" vertical="center"/>
      <protection/>
    </xf>
    <xf numFmtId="0" fontId="24" fillId="0" borderId="36" xfId="61" applyFont="1" applyBorder="1" applyAlignment="1" applyProtection="1">
      <alignment horizontal="center" vertical="center"/>
      <protection/>
    </xf>
    <xf numFmtId="188" fontId="23" fillId="0" borderId="31" xfId="61" applyNumberFormat="1" applyFont="1" applyBorder="1" applyAlignment="1">
      <alignment horizontal="center" vertical="center"/>
      <protection/>
    </xf>
    <xf numFmtId="188" fontId="23" fillId="0" borderId="10" xfId="61" applyNumberFormat="1" applyFont="1" applyBorder="1" applyAlignment="1">
      <alignment horizontal="center" vertical="center"/>
      <protection/>
    </xf>
    <xf numFmtId="188" fontId="23" fillId="0" borderId="11" xfId="61" applyNumberFormat="1" applyFont="1" applyBorder="1" applyAlignment="1">
      <alignment horizontal="center" vertical="center"/>
      <protection/>
    </xf>
    <xf numFmtId="188" fontId="23" fillId="0" borderId="28" xfId="61" applyNumberFormat="1" applyFont="1" applyBorder="1" applyAlignment="1">
      <alignment horizontal="center" vertical="center"/>
      <protection/>
    </xf>
    <xf numFmtId="188" fontId="23" fillId="0" borderId="12" xfId="61" applyNumberFormat="1" applyFont="1" applyBorder="1" applyAlignment="1">
      <alignment horizontal="center" vertical="center"/>
      <protection/>
    </xf>
    <xf numFmtId="188" fontId="23" fillId="0" borderId="13" xfId="61" applyNumberFormat="1" applyFont="1" applyBorder="1" applyAlignment="1">
      <alignment horizontal="center" vertical="center"/>
      <protection/>
    </xf>
    <xf numFmtId="0" fontId="24" fillId="33" borderId="0" xfId="61" applyFont="1" applyFill="1" applyAlignment="1" applyProtection="1">
      <alignment horizontal="center" vertical="center"/>
      <protection/>
    </xf>
    <xf numFmtId="191" fontId="23" fillId="0" borderId="0" xfId="61" applyNumberFormat="1" applyFont="1" applyAlignment="1">
      <alignment horizontal="center" vertical="center"/>
      <protection/>
    </xf>
    <xf numFmtId="197" fontId="22" fillId="0" borderId="12" xfId="61" applyNumberFormat="1" applyFont="1" applyBorder="1" applyAlignment="1" quotePrefix="1">
      <alignment horizontal="center" vertical="center"/>
      <protection/>
    </xf>
    <xf numFmtId="0" fontId="21" fillId="0" borderId="0" xfId="61" applyFont="1" applyAlignment="1" applyProtection="1">
      <alignment horizontal="center" vertical="center"/>
      <protection/>
    </xf>
    <xf numFmtId="188" fontId="29" fillId="0" borderId="0" xfId="61" applyNumberFormat="1" applyFont="1" applyFill="1" applyBorder="1" applyAlignment="1" applyProtection="1">
      <alignment horizontal="center" vertical="center"/>
      <protection/>
    </xf>
    <xf numFmtId="191" fontId="24" fillId="0" borderId="0" xfId="61" applyNumberFormat="1" applyFont="1" applyAlignment="1" applyProtection="1">
      <alignment horizontal="center" vertical="center"/>
      <protection/>
    </xf>
    <xf numFmtId="191" fontId="24" fillId="0" borderId="0" xfId="61" applyNumberFormat="1" applyFont="1" applyFill="1" applyAlignment="1" applyProtection="1" quotePrefix="1">
      <alignment horizontal="center" vertical="center"/>
      <protection/>
    </xf>
    <xf numFmtId="191" fontId="24" fillId="0" borderId="0" xfId="61" applyNumberFormat="1" applyFont="1" applyFill="1" applyAlignment="1" applyProtection="1">
      <alignment horizontal="center" vertical="center"/>
      <protection/>
    </xf>
    <xf numFmtId="0" fontId="80" fillId="0" borderId="10" xfId="61" applyFont="1" applyBorder="1" applyAlignment="1" applyProtection="1">
      <alignment horizontal="center" vertical="center"/>
      <protection/>
    </xf>
    <xf numFmtId="0" fontId="80" fillId="0" borderId="0" xfId="61" applyFont="1" applyAlignment="1" applyProtection="1">
      <alignment horizontal="center" vertical="center"/>
      <protection/>
    </xf>
    <xf numFmtId="0" fontId="17" fillId="0" borderId="0" xfId="61" applyFont="1" applyAlignment="1" applyProtection="1">
      <alignment horizontal="center" vertical="center"/>
      <protection/>
    </xf>
    <xf numFmtId="196" fontId="23" fillId="0" borderId="12" xfId="61" applyNumberFormat="1" applyFont="1" applyBorder="1" applyAlignment="1">
      <alignment horizontal="center" vertical="center"/>
      <protection/>
    </xf>
    <xf numFmtId="188" fontId="23" fillId="0" borderId="27" xfId="61" applyNumberFormat="1" applyFont="1" applyBorder="1" applyAlignment="1">
      <alignment horizontal="center" vertical="center"/>
      <protection/>
    </xf>
    <xf numFmtId="188" fontId="23" fillId="0" borderId="0" xfId="61" applyNumberFormat="1" applyFont="1" applyBorder="1" applyAlignment="1">
      <alignment horizontal="center" vertical="center"/>
      <protection/>
    </xf>
    <xf numFmtId="188" fontId="23" fillId="0" borderId="25" xfId="61" applyNumberFormat="1" applyFont="1" applyBorder="1" applyAlignment="1">
      <alignment horizontal="center" vertical="center"/>
      <protection/>
    </xf>
    <xf numFmtId="0" fontId="16" fillId="0" borderId="71" xfId="61" applyFont="1" applyFill="1" applyBorder="1" applyAlignment="1">
      <alignment horizontal="center" vertical="center"/>
      <protection/>
    </xf>
    <xf numFmtId="193" fontId="22" fillId="0" borderId="27" xfId="61" applyNumberFormat="1" applyFont="1" applyFill="1" applyBorder="1" applyAlignment="1">
      <alignment horizontal="center" vertical="center"/>
      <protection/>
    </xf>
    <xf numFmtId="193" fontId="22" fillId="0" borderId="0" xfId="61" applyNumberFormat="1" applyFont="1" applyFill="1" applyBorder="1" applyAlignment="1">
      <alignment horizontal="center" vertical="center"/>
      <protection/>
    </xf>
    <xf numFmtId="0" fontId="22" fillId="0" borderId="0" xfId="61" applyFont="1" applyFill="1" applyBorder="1" applyAlignment="1">
      <alignment horizontal="center" vertical="center"/>
      <protection/>
    </xf>
    <xf numFmtId="0" fontId="22" fillId="0" borderId="12" xfId="61" applyFont="1" applyFill="1" applyBorder="1" applyAlignment="1">
      <alignment horizontal="center" vertical="center"/>
      <protection/>
    </xf>
    <xf numFmtId="0" fontId="23" fillId="0" borderId="31" xfId="61" applyFont="1" applyFill="1" applyBorder="1" applyAlignment="1">
      <alignment horizontal="center" vertical="center"/>
      <protection/>
    </xf>
    <xf numFmtId="0" fontId="23" fillId="0" borderId="10" xfId="61" applyFont="1" applyFill="1" applyBorder="1" applyAlignment="1">
      <alignment horizontal="center" vertical="center"/>
      <protection/>
    </xf>
    <xf numFmtId="0" fontId="23" fillId="0" borderId="11" xfId="61" applyFont="1" applyFill="1" applyBorder="1" applyAlignment="1">
      <alignment horizontal="center" vertical="center"/>
      <protection/>
    </xf>
    <xf numFmtId="0" fontId="23" fillId="0" borderId="28" xfId="61" applyFont="1" applyFill="1" applyBorder="1" applyAlignment="1">
      <alignment horizontal="center" vertical="center"/>
      <protection/>
    </xf>
    <xf numFmtId="0" fontId="23" fillId="0" borderId="12" xfId="61" applyFont="1" applyFill="1" applyBorder="1" applyAlignment="1">
      <alignment horizontal="center" vertical="center"/>
      <protection/>
    </xf>
    <xf numFmtId="0" fontId="23" fillId="0" borderId="13" xfId="61" applyFont="1" applyFill="1" applyBorder="1" applyAlignment="1">
      <alignment horizontal="center" vertical="center"/>
      <protection/>
    </xf>
    <xf numFmtId="0" fontId="22" fillId="0" borderId="10" xfId="61" applyFont="1" applyFill="1" applyBorder="1" applyAlignment="1">
      <alignment horizontal="center" vertical="center"/>
      <protection/>
    </xf>
    <xf numFmtId="0" fontId="22" fillId="0" borderId="11" xfId="61" applyFont="1" applyFill="1" applyBorder="1" applyAlignment="1">
      <alignment horizontal="center" vertical="center"/>
      <protection/>
    </xf>
    <xf numFmtId="0" fontId="22" fillId="0" borderId="13" xfId="61" applyFont="1" applyFill="1" applyBorder="1" applyAlignment="1">
      <alignment horizontal="center" vertical="center"/>
      <protection/>
    </xf>
    <xf numFmtId="188" fontId="80" fillId="0" borderId="0" xfId="61" applyNumberFormat="1" applyFont="1" applyAlignment="1" applyProtection="1">
      <alignment horizontal="center" vertical="center"/>
      <protection/>
    </xf>
    <xf numFmtId="0" fontId="76" fillId="0" borderId="0" xfId="61" applyFont="1" applyAlignment="1" applyProtection="1">
      <alignment horizontal="center" vertical="center"/>
      <protection/>
    </xf>
    <xf numFmtId="0" fontId="27" fillId="0" borderId="0" xfId="61" applyFont="1" applyAlignment="1" applyProtection="1">
      <alignment horizontal="center" vertical="center"/>
      <protection/>
    </xf>
    <xf numFmtId="0" fontId="21" fillId="0" borderId="0" xfId="61" applyFont="1" applyAlignment="1" applyProtection="1" quotePrefix="1">
      <alignment horizontal="center" vertical="center"/>
      <protection/>
    </xf>
    <xf numFmtId="193" fontId="22" fillId="0" borderId="31" xfId="61" applyNumberFormat="1" applyFont="1" applyBorder="1" applyAlignment="1">
      <alignment horizontal="center" vertical="center"/>
      <protection/>
    </xf>
    <xf numFmtId="193" fontId="22" fillId="0" borderId="10" xfId="61" applyNumberFormat="1" applyFont="1" applyBorder="1" applyAlignment="1">
      <alignment horizontal="center" vertical="center"/>
      <protection/>
    </xf>
    <xf numFmtId="197" fontId="22" fillId="0" borderId="28" xfId="61" applyNumberFormat="1" applyFont="1" applyBorder="1" applyAlignment="1" quotePrefix="1">
      <alignment horizontal="center" vertical="center"/>
      <protection/>
    </xf>
    <xf numFmtId="0" fontId="21" fillId="0" borderId="0" xfId="61" applyFont="1" applyAlignment="1" applyProtection="1">
      <alignment horizontal="right" vertical="center"/>
      <protection/>
    </xf>
    <xf numFmtId="188" fontId="23" fillId="0" borderId="0" xfId="61" applyNumberFormat="1" applyFont="1" applyFill="1" applyBorder="1" applyAlignment="1">
      <alignment horizontal="center" vertical="center"/>
      <protection/>
    </xf>
    <xf numFmtId="188" fontId="23" fillId="0" borderId="25" xfId="61" applyNumberFormat="1" applyFont="1" applyFill="1" applyBorder="1" applyAlignment="1">
      <alignment horizontal="center" vertical="center"/>
      <protection/>
    </xf>
    <xf numFmtId="200" fontId="22" fillId="0" borderId="0" xfId="61" applyNumberFormat="1" applyFont="1" applyAlignment="1">
      <alignment horizontal="center" vertical="center"/>
      <protection/>
    </xf>
    <xf numFmtId="179" fontId="34" fillId="0" borderId="72" xfId="61" applyNumberFormat="1" applyFont="1" applyFill="1" applyBorder="1" applyAlignment="1" applyProtection="1">
      <alignment horizontal="center" vertical="center"/>
      <protection locked="0"/>
    </xf>
    <xf numFmtId="179" fontId="34" fillId="0" borderId="73" xfId="61" applyNumberFormat="1" applyFont="1" applyFill="1" applyBorder="1" applyAlignment="1" applyProtection="1">
      <alignment horizontal="center" vertical="center"/>
      <protection locked="0"/>
    </xf>
    <xf numFmtId="179" fontId="34" fillId="0" borderId="74" xfId="61" applyNumberFormat="1" applyFont="1" applyFill="1" applyBorder="1" applyAlignment="1" applyProtection="1">
      <alignment horizontal="center" vertical="center"/>
      <protection locked="0"/>
    </xf>
    <xf numFmtId="179" fontId="34" fillId="0" borderId="75" xfId="61" applyNumberFormat="1" applyFont="1" applyFill="1" applyBorder="1" applyAlignment="1" applyProtection="1">
      <alignment horizontal="center" vertical="center"/>
      <protection locked="0"/>
    </xf>
    <xf numFmtId="179" fontId="34" fillId="0" borderId="76" xfId="61" applyNumberFormat="1" applyFont="1" applyFill="1" applyBorder="1" applyAlignment="1" applyProtection="1">
      <alignment horizontal="center" vertical="center"/>
      <protection locked="0"/>
    </xf>
    <xf numFmtId="179" fontId="34" fillId="0" borderId="77" xfId="61" applyNumberFormat="1" applyFont="1" applyFill="1" applyBorder="1" applyAlignment="1" applyProtection="1">
      <alignment horizontal="center" vertical="center"/>
      <protection locked="0"/>
    </xf>
    <xf numFmtId="197" fontId="22" fillId="0" borderId="12" xfId="61" applyNumberFormat="1" applyFont="1" applyFill="1" applyBorder="1" applyAlignment="1" quotePrefix="1">
      <alignment horizontal="center" vertical="center"/>
      <protection/>
    </xf>
    <xf numFmtId="0" fontId="4" fillId="0" borderId="0" xfId="62" applyFont="1" applyAlignment="1">
      <alignment horizontal="center" vertical="center"/>
      <protection/>
    </xf>
    <xf numFmtId="0" fontId="4" fillId="0" borderId="25" xfId="62" applyFont="1" applyBorder="1" applyAlignment="1">
      <alignment horizontal="center" vertical="center"/>
      <protection/>
    </xf>
    <xf numFmtId="0" fontId="5" fillId="0" borderId="31" xfId="0" applyFont="1" applyBorder="1" applyAlignment="1">
      <alignment horizontal="center" vertical="center"/>
    </xf>
    <xf numFmtId="0" fontId="5" fillId="0" borderId="10"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Alignment="1">
      <alignment horizontal="center" vertical="center"/>
    </xf>
    <xf numFmtId="0" fontId="5" fillId="0" borderId="28" xfId="0" applyFont="1" applyBorder="1" applyAlignment="1">
      <alignment horizontal="center" vertical="center"/>
    </xf>
    <xf numFmtId="0" fontId="5" fillId="0" borderId="12" xfId="0" applyFont="1" applyBorder="1" applyAlignment="1">
      <alignment horizontal="center" vertical="center"/>
    </xf>
    <xf numFmtId="0" fontId="4" fillId="0" borderId="78"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Alignment="1">
      <alignment horizontal="center" vertical="center"/>
    </xf>
    <xf numFmtId="0" fontId="4" fillId="0" borderId="79" xfId="0" applyFont="1" applyBorder="1" applyAlignment="1">
      <alignment horizontal="center" vertical="center"/>
    </xf>
    <xf numFmtId="0" fontId="4" fillId="0" borderId="12" xfId="0" applyFont="1" applyBorder="1" applyAlignment="1">
      <alignment horizontal="center" vertical="center"/>
    </xf>
    <xf numFmtId="0" fontId="4" fillId="0" borderId="17" xfId="62" applyFont="1" applyBorder="1" applyAlignment="1">
      <alignment horizontal="center" vertical="center"/>
      <protection/>
    </xf>
    <xf numFmtId="0" fontId="7" fillId="0" borderId="0" xfId="62" applyFont="1" applyAlignment="1">
      <alignment horizontal="center" vertical="center"/>
      <protection/>
    </xf>
    <xf numFmtId="0" fontId="5" fillId="0" borderId="56" xfId="62" applyFont="1" applyBorder="1" applyAlignment="1">
      <alignment horizontal="center" vertical="center" wrapText="1"/>
      <protection/>
    </xf>
    <xf numFmtId="0" fontId="5" fillId="0" borderId="51" xfId="62" applyFont="1" applyBorder="1" applyAlignment="1">
      <alignment horizontal="center" vertical="center"/>
      <protection/>
    </xf>
    <xf numFmtId="0" fontId="5" fillId="0" borderId="56" xfId="62" applyFont="1" applyBorder="1" applyAlignment="1">
      <alignment horizontal="center" vertical="center"/>
      <protection/>
    </xf>
    <xf numFmtId="0" fontId="5" fillId="0" borderId="52" xfId="62" applyFont="1" applyBorder="1" applyAlignment="1">
      <alignment horizontal="center" vertical="center"/>
      <protection/>
    </xf>
    <xf numFmtId="0" fontId="5" fillId="0" borderId="21" xfId="62" applyFont="1" applyBorder="1" applyAlignment="1">
      <alignment horizontal="center" vertical="center"/>
      <protection/>
    </xf>
    <xf numFmtId="0" fontId="5" fillId="0" borderId="0" xfId="62" applyFont="1" applyBorder="1" applyAlignment="1">
      <alignment horizontal="center" vertical="center"/>
      <protection/>
    </xf>
    <xf numFmtId="0" fontId="5" fillId="0" borderId="17" xfId="62" applyFont="1" applyBorder="1" applyAlignment="1">
      <alignment horizontal="center" vertical="center"/>
      <protection/>
    </xf>
    <xf numFmtId="0" fontId="5" fillId="0" borderId="27" xfId="62" applyFont="1" applyBorder="1" applyAlignment="1">
      <alignment horizontal="center" vertical="center"/>
      <protection/>
    </xf>
    <xf numFmtId="0" fontId="5" fillId="0" borderId="16" xfId="62" applyFont="1" applyBorder="1" applyAlignment="1">
      <alignment horizontal="center" vertical="center"/>
      <protection/>
    </xf>
    <xf numFmtId="0" fontId="5" fillId="0" borderId="23" xfId="62" applyFont="1" applyBorder="1" applyAlignment="1">
      <alignment horizontal="center" vertical="center"/>
      <protection/>
    </xf>
    <xf numFmtId="0" fontId="5" fillId="0" borderId="15" xfId="62" applyFont="1" applyBorder="1" applyAlignment="1">
      <alignment horizontal="center" vertical="center"/>
      <protection/>
    </xf>
    <xf numFmtId="0" fontId="4" fillId="0" borderId="0" xfId="62" applyFont="1" applyBorder="1" applyAlignment="1">
      <alignment horizontal="center" vertical="center"/>
      <protection/>
    </xf>
    <xf numFmtId="0" fontId="5" fillId="0" borderId="22" xfId="62" applyFont="1" applyBorder="1" applyAlignment="1">
      <alignment horizontal="distributed" vertical="center" wrapText="1"/>
      <protection/>
    </xf>
    <xf numFmtId="0" fontId="5" fillId="0" borderId="23" xfId="62" applyFont="1" applyBorder="1" applyAlignment="1">
      <alignment horizontal="distributed" vertical="center" wrapText="1"/>
      <protection/>
    </xf>
    <xf numFmtId="0" fontId="4" fillId="0" borderId="56" xfId="62" applyFont="1" applyBorder="1" applyAlignment="1">
      <alignment horizontal="right" vertical="center"/>
      <protection/>
    </xf>
    <xf numFmtId="0" fontId="4" fillId="0" borderId="56" xfId="62" applyFont="1" applyBorder="1" applyAlignment="1">
      <alignment horizontal="center" vertical="center"/>
      <protection/>
    </xf>
    <xf numFmtId="0" fontId="4" fillId="0" borderId="52" xfId="62" applyFont="1" applyBorder="1" applyAlignment="1">
      <alignment horizontal="center" vertical="center"/>
      <protection/>
    </xf>
    <xf numFmtId="0" fontId="5" fillId="0" borderId="54" xfId="62" applyFont="1" applyBorder="1" applyAlignment="1">
      <alignment horizontal="center" vertical="center"/>
      <protection/>
    </xf>
    <xf numFmtId="179" fontId="5" fillId="0" borderId="51" xfId="0" applyNumberFormat="1" applyFont="1" applyBorder="1" applyAlignment="1">
      <alignment horizontal="center" vertical="center"/>
    </xf>
    <xf numFmtId="179" fontId="5" fillId="0" borderId="56" xfId="0" applyNumberFormat="1" applyFont="1" applyBorder="1" applyAlignment="1">
      <alignment horizontal="center" vertical="center"/>
    </xf>
    <xf numFmtId="200" fontId="4" fillId="0" borderId="56" xfId="62" applyNumberFormat="1" applyFont="1" applyBorder="1" applyAlignment="1">
      <alignment horizontal="center" vertical="center"/>
      <protection/>
    </xf>
    <xf numFmtId="0" fontId="4" fillId="0" borderId="23" xfId="62" applyFont="1" applyBorder="1" applyAlignment="1">
      <alignment horizontal="center" vertical="center"/>
      <protection/>
    </xf>
    <xf numFmtId="0" fontId="4" fillId="0" borderId="23" xfId="62" applyFont="1" applyBorder="1" applyAlignment="1">
      <alignment horizontal="right" vertical="center"/>
      <protection/>
    </xf>
    <xf numFmtId="0" fontId="4" fillId="0" borderId="26" xfId="62" applyFont="1" applyBorder="1" applyAlignment="1">
      <alignment horizontal="center" vertical="center"/>
      <protection/>
    </xf>
    <xf numFmtId="0" fontId="4" fillId="0" borderId="22" xfId="62" applyFont="1" applyBorder="1" applyAlignment="1">
      <alignment horizontal="center" vertical="center"/>
      <protection/>
    </xf>
    <xf numFmtId="0" fontId="4" fillId="0" borderId="22" xfId="62" applyFont="1" applyBorder="1" applyAlignment="1">
      <alignment horizontal="right" vertical="center"/>
      <protection/>
    </xf>
    <xf numFmtId="0" fontId="4" fillId="0" borderId="0" xfId="62" applyFont="1" applyBorder="1" applyAlignment="1">
      <alignment horizontal="right" vertical="center"/>
      <protection/>
    </xf>
    <xf numFmtId="0" fontId="4" fillId="0" borderId="24" xfId="62" applyFont="1" applyBorder="1" applyAlignment="1">
      <alignment horizontal="center" vertical="center"/>
      <protection/>
    </xf>
    <xf numFmtId="0" fontId="4" fillId="0" borderId="23" xfId="62" applyFont="1" applyBorder="1" applyAlignment="1">
      <alignment horizontal="distributed" vertical="center" wrapText="1"/>
      <protection/>
    </xf>
    <xf numFmtId="179" fontId="5" fillId="0" borderId="20" xfId="0" applyNumberFormat="1" applyFont="1" applyBorder="1" applyAlignment="1">
      <alignment horizontal="center" vertical="center"/>
    </xf>
    <xf numFmtId="179" fontId="5" fillId="0" borderId="23" xfId="0" applyNumberFormat="1" applyFont="1" applyBorder="1" applyAlignment="1">
      <alignment horizontal="center" vertical="center"/>
    </xf>
    <xf numFmtId="200" fontId="4" fillId="0" borderId="23" xfId="62" applyNumberFormat="1" applyFont="1" applyBorder="1" applyAlignment="1">
      <alignment horizontal="center" vertical="center"/>
      <protection/>
    </xf>
    <xf numFmtId="0" fontId="4" fillId="0" borderId="14" xfId="62" applyFont="1" applyBorder="1" applyAlignment="1">
      <alignment horizontal="center" vertical="center"/>
      <protection/>
    </xf>
    <xf numFmtId="0" fontId="4" fillId="0" borderId="18" xfId="62" applyFont="1" applyBorder="1" applyAlignment="1">
      <alignment horizontal="center" vertical="center"/>
      <protection/>
    </xf>
    <xf numFmtId="0" fontId="4" fillId="0" borderId="19" xfId="62" applyFont="1" applyBorder="1" applyAlignment="1">
      <alignment horizontal="center" vertical="center"/>
      <protection/>
    </xf>
    <xf numFmtId="0" fontId="4" fillId="0" borderId="20" xfId="62" applyFont="1" applyBorder="1" applyAlignment="1">
      <alignment horizontal="center" vertical="center"/>
      <protection/>
    </xf>
    <xf numFmtId="0" fontId="4" fillId="0" borderId="15" xfId="62" applyFont="1" applyBorder="1" applyAlignment="1">
      <alignment horizontal="center" vertical="center"/>
      <protection/>
    </xf>
    <xf numFmtId="179" fontId="5" fillId="0" borderId="18" xfId="0" applyNumberFormat="1" applyFont="1" applyBorder="1" applyAlignment="1">
      <alignment horizontal="center" vertical="center"/>
    </xf>
    <xf numFmtId="179" fontId="5" fillId="0" borderId="22" xfId="0" applyNumberFormat="1" applyFont="1" applyBorder="1" applyAlignment="1">
      <alignment horizontal="center" vertical="center"/>
    </xf>
    <xf numFmtId="179" fontId="5" fillId="0" borderId="19" xfId="0" applyNumberFormat="1" applyFont="1" applyBorder="1" applyAlignment="1">
      <alignment horizontal="center" vertical="center"/>
    </xf>
    <xf numFmtId="179" fontId="5" fillId="0" borderId="0" xfId="0" applyNumberFormat="1" applyFont="1" applyAlignment="1">
      <alignment horizontal="center" vertical="center"/>
    </xf>
    <xf numFmtId="200" fontId="4" fillId="0" borderId="22" xfId="62" applyNumberFormat="1" applyFont="1" applyBorder="1" applyAlignment="1">
      <alignment horizontal="center" vertical="center"/>
      <protection/>
    </xf>
    <xf numFmtId="200" fontId="4" fillId="0" borderId="0" xfId="62" applyNumberFormat="1" applyFont="1" applyBorder="1" applyAlignment="1">
      <alignment horizontal="center" vertical="center"/>
      <protection/>
    </xf>
    <xf numFmtId="0" fontId="7" fillId="0" borderId="21" xfId="62" applyFont="1" applyBorder="1" applyAlignment="1">
      <alignment horizontal="center" vertical="center" wrapText="1"/>
      <protection/>
    </xf>
    <xf numFmtId="0" fontId="7" fillId="0" borderId="22" xfId="62" applyFont="1" applyBorder="1" applyAlignment="1">
      <alignment horizontal="center" vertical="center" wrapText="1"/>
      <protection/>
    </xf>
    <xf numFmtId="0" fontId="7" fillId="0" borderId="27" xfId="62" applyFont="1" applyBorder="1" applyAlignment="1">
      <alignment horizontal="center" vertical="center" wrapText="1"/>
      <protection/>
    </xf>
    <xf numFmtId="0" fontId="7" fillId="0" borderId="0" xfId="62" applyFont="1" applyBorder="1" applyAlignment="1">
      <alignment horizontal="center" vertical="center" wrapText="1"/>
      <protection/>
    </xf>
    <xf numFmtId="0" fontId="7" fillId="0" borderId="16" xfId="62" applyFont="1" applyBorder="1" applyAlignment="1">
      <alignment horizontal="center" vertical="center" wrapText="1"/>
      <protection/>
    </xf>
    <xf numFmtId="0" fontId="7" fillId="0" borderId="23" xfId="62" applyFont="1" applyBorder="1" applyAlignment="1">
      <alignment horizontal="center" vertical="center" wrapText="1"/>
      <protection/>
    </xf>
    <xf numFmtId="0" fontId="7" fillId="0" borderId="22" xfId="62" applyFont="1" applyBorder="1" applyAlignment="1">
      <alignment horizontal="distributed" wrapText="1"/>
      <protection/>
    </xf>
    <xf numFmtId="0" fontId="7" fillId="0" borderId="0" xfId="62" applyFont="1" applyBorder="1" applyAlignment="1">
      <alignment horizontal="distributed" wrapText="1"/>
      <protection/>
    </xf>
    <xf numFmtId="0" fontId="7" fillId="0" borderId="21" xfId="62" applyFont="1" applyBorder="1" applyAlignment="1">
      <alignment horizontal="center" vertical="center"/>
      <protection/>
    </xf>
    <xf numFmtId="0" fontId="7" fillId="0" borderId="14" xfId="62" applyFont="1" applyBorder="1" applyAlignment="1">
      <alignment horizontal="center" vertical="center"/>
      <protection/>
    </xf>
    <xf numFmtId="0" fontId="7" fillId="0" borderId="27" xfId="62" applyFont="1" applyBorder="1" applyAlignment="1">
      <alignment horizontal="center" vertical="center"/>
      <protection/>
    </xf>
    <xf numFmtId="0" fontId="7" fillId="0" borderId="17" xfId="62" applyFont="1" applyBorder="1" applyAlignment="1">
      <alignment horizontal="center" vertical="center"/>
      <protection/>
    </xf>
    <xf numFmtId="0" fontId="7" fillId="0" borderId="16" xfId="62" applyFont="1" applyBorder="1" applyAlignment="1">
      <alignment horizontal="center" vertical="center"/>
      <protection/>
    </xf>
    <xf numFmtId="0" fontId="7" fillId="0" borderId="15" xfId="62" applyFont="1" applyBorder="1" applyAlignment="1">
      <alignment horizontal="center" vertical="center"/>
      <protection/>
    </xf>
    <xf numFmtId="0" fontId="4" fillId="0" borderId="22" xfId="62" applyFont="1" applyBorder="1" applyAlignment="1">
      <alignment horizontal="distributed" wrapText="1"/>
      <protection/>
    </xf>
    <xf numFmtId="0" fontId="4" fillId="0" borderId="0" xfId="62" applyFont="1" applyBorder="1" applyAlignment="1">
      <alignment horizontal="distributed" wrapText="1"/>
      <protection/>
    </xf>
    <xf numFmtId="0" fontId="5" fillId="0" borderId="80" xfId="62" applyFont="1" applyBorder="1" applyAlignment="1">
      <alignment horizontal="center" vertical="center"/>
      <protection/>
    </xf>
    <xf numFmtId="0" fontId="5" fillId="0" borderId="81" xfId="62" applyFont="1" applyBorder="1" applyAlignment="1">
      <alignment horizontal="center" vertical="center" wrapText="1"/>
      <protection/>
    </xf>
    <xf numFmtId="0" fontId="5" fillId="0" borderId="82" xfId="62" applyFont="1" applyBorder="1" applyAlignment="1">
      <alignment horizontal="center" vertical="center" wrapText="1"/>
      <protection/>
    </xf>
    <xf numFmtId="0" fontId="5" fillId="0" borderId="83" xfId="62" applyFont="1" applyBorder="1" applyAlignment="1">
      <alignment horizontal="center" vertical="center" wrapText="1"/>
      <protection/>
    </xf>
    <xf numFmtId="0" fontId="5" fillId="0" borderId="67" xfId="62" applyFont="1" applyBorder="1" applyAlignment="1">
      <alignment horizontal="center" vertical="center"/>
      <protection/>
    </xf>
    <xf numFmtId="0" fontId="5" fillId="0" borderId="51" xfId="62" applyFont="1" applyBorder="1" applyAlignment="1">
      <alignment horizontal="center" vertical="center" wrapText="1"/>
      <protection/>
    </xf>
    <xf numFmtId="0" fontId="5" fillId="0" borderId="56" xfId="62" applyFont="1" applyBorder="1" applyAlignment="1">
      <alignment horizontal="center" vertical="center" wrapText="1"/>
      <protection/>
    </xf>
    <xf numFmtId="0" fontId="5" fillId="0" borderId="52" xfId="62" applyFont="1" applyBorder="1" applyAlignment="1">
      <alignment horizontal="center" vertical="center" wrapText="1"/>
      <protection/>
    </xf>
    <xf numFmtId="0" fontId="5" fillId="0" borderId="69" xfId="62" applyFont="1" applyBorder="1" applyAlignment="1">
      <alignment horizontal="center" vertical="center"/>
      <protection/>
    </xf>
    <xf numFmtId="0" fontId="5" fillId="0" borderId="82" xfId="62" applyFont="1" applyBorder="1" applyAlignment="1">
      <alignment horizontal="center" vertical="center"/>
      <protection/>
    </xf>
    <xf numFmtId="0" fontId="5" fillId="0" borderId="84" xfId="62" applyFont="1" applyBorder="1" applyAlignment="1">
      <alignment horizontal="center" vertical="center"/>
      <protection/>
    </xf>
    <xf numFmtId="0" fontId="81" fillId="0" borderId="53" xfId="62" applyFont="1" applyBorder="1" applyAlignment="1">
      <alignment horizontal="center" vertical="center" wrapText="1"/>
      <protection/>
    </xf>
    <xf numFmtId="0" fontId="81" fillId="0" borderId="56" xfId="62" applyFont="1" applyBorder="1" applyAlignment="1">
      <alignment horizontal="center" vertical="center"/>
      <protection/>
    </xf>
    <xf numFmtId="0" fontId="81" fillId="0" borderId="54" xfId="62" applyFont="1" applyBorder="1" applyAlignment="1">
      <alignment horizontal="center" vertical="center"/>
      <protection/>
    </xf>
    <xf numFmtId="0" fontId="4" fillId="0" borderId="85" xfId="62" applyFont="1" applyBorder="1" applyAlignment="1">
      <alignment horizontal="center" vertical="center"/>
      <protection/>
    </xf>
    <xf numFmtId="0" fontId="4" fillId="0" borderId="86" xfId="62" applyFont="1" applyBorder="1" applyAlignment="1">
      <alignment horizontal="center" vertical="center"/>
      <protection/>
    </xf>
    <xf numFmtId="0" fontId="4" fillId="0" borderId="87" xfId="62" applyFont="1" applyBorder="1" applyAlignment="1">
      <alignment horizontal="center" vertical="center"/>
      <protection/>
    </xf>
    <xf numFmtId="0" fontId="4" fillId="0" borderId="49" xfId="62" applyFont="1" applyBorder="1" applyAlignment="1">
      <alignment horizontal="center" vertical="center"/>
      <protection/>
    </xf>
    <xf numFmtId="0" fontId="4" fillId="0" borderId="12" xfId="62" applyFont="1" applyBorder="1" applyAlignment="1">
      <alignment horizontal="center" vertical="center"/>
      <protection/>
    </xf>
    <xf numFmtId="0" fontId="4" fillId="0" borderId="79" xfId="62" applyFont="1" applyBorder="1" applyAlignment="1">
      <alignment horizontal="center" vertical="center"/>
      <protection/>
    </xf>
    <xf numFmtId="0" fontId="4" fillId="0" borderId="30" xfId="62" applyFont="1" applyBorder="1" applyAlignment="1">
      <alignment horizontal="center" vertical="center"/>
      <protection/>
    </xf>
    <xf numFmtId="0" fontId="4" fillId="0" borderId="88" xfId="62" applyFont="1" applyBorder="1" applyAlignment="1">
      <alignment horizontal="center" vertical="center"/>
      <protection/>
    </xf>
    <xf numFmtId="0" fontId="4" fillId="0" borderId="89" xfId="62" applyFont="1" applyBorder="1" applyAlignment="1">
      <alignment horizontal="center" vertical="center"/>
      <protection/>
    </xf>
    <xf numFmtId="0" fontId="4" fillId="0" borderId="90" xfId="62" applyFont="1" applyBorder="1" applyAlignment="1">
      <alignment horizontal="center" vertical="center"/>
      <protection/>
    </xf>
    <xf numFmtId="0" fontId="4" fillId="0" borderId="91" xfId="62" applyFont="1" applyBorder="1" applyAlignment="1">
      <alignment horizontal="center" vertical="center"/>
      <protection/>
    </xf>
    <xf numFmtId="0" fontId="4" fillId="0" borderId="92" xfId="62" applyFont="1" applyBorder="1" applyAlignment="1">
      <alignment horizontal="center" vertical="center"/>
      <protection/>
    </xf>
    <xf numFmtId="0" fontId="4" fillId="0" borderId="93" xfId="62" applyFont="1" applyBorder="1" applyAlignment="1">
      <alignment horizontal="center" vertical="center"/>
      <protection/>
    </xf>
    <xf numFmtId="0" fontId="4" fillId="0" borderId="94" xfId="0" applyFont="1" applyBorder="1" applyAlignment="1">
      <alignment horizontal="center" vertical="center"/>
    </xf>
    <xf numFmtId="0" fontId="4" fillId="0" borderId="90"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62" applyFont="1" applyBorder="1" applyAlignment="1">
      <alignment horizontal="center" vertical="center"/>
      <protection/>
    </xf>
    <xf numFmtId="0" fontId="4" fillId="0" borderId="98" xfId="62" applyFont="1" applyBorder="1" applyAlignment="1">
      <alignment horizontal="center" vertical="center"/>
      <protection/>
    </xf>
    <xf numFmtId="0" fontId="4" fillId="0" borderId="99" xfId="62" applyFont="1" applyBorder="1" applyAlignment="1">
      <alignment horizontal="center" vertical="center"/>
      <protection/>
    </xf>
    <xf numFmtId="0" fontId="4" fillId="0" borderId="100" xfId="62" applyFont="1" applyBorder="1" applyAlignment="1">
      <alignment horizontal="center" vertical="center"/>
      <protection/>
    </xf>
    <xf numFmtId="0" fontId="10" fillId="0" borderId="0" xfId="62" applyFont="1" applyAlignment="1">
      <alignment horizontal="center" vertical="center"/>
      <protection/>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4" fillId="0" borderId="87" xfId="0" applyFont="1" applyBorder="1" applyAlignment="1">
      <alignment horizontal="center" vertical="center"/>
    </xf>
    <xf numFmtId="0" fontId="4" fillId="0" borderId="104" xfId="62" applyFont="1" applyBorder="1" applyAlignment="1">
      <alignment horizontal="center" vertical="center"/>
      <protection/>
    </xf>
    <xf numFmtId="0" fontId="4" fillId="0" borderId="105" xfId="62" applyFont="1" applyBorder="1" applyAlignment="1">
      <alignment horizontal="center" vertical="center"/>
      <protection/>
    </xf>
    <xf numFmtId="0" fontId="4" fillId="0" borderId="106" xfId="62" applyFont="1" applyBorder="1" applyAlignment="1">
      <alignment horizontal="center" vertical="center"/>
      <protection/>
    </xf>
    <xf numFmtId="0" fontId="4" fillId="0" borderId="107" xfId="62" applyFont="1" applyBorder="1" applyAlignment="1">
      <alignment horizontal="center" vertical="center"/>
      <protection/>
    </xf>
    <xf numFmtId="0" fontId="4" fillId="0" borderId="31" xfId="62" applyFont="1" applyBorder="1" applyAlignment="1">
      <alignment horizontal="center" vertical="center" textRotation="255"/>
      <protection/>
    </xf>
    <xf numFmtId="0" fontId="4" fillId="0" borderId="10" xfId="62" applyFont="1" applyBorder="1" applyAlignment="1">
      <alignment horizontal="center" vertical="center" textRotation="255"/>
      <protection/>
    </xf>
    <xf numFmtId="0" fontId="4" fillId="0" borderId="29" xfId="62" applyFont="1" applyBorder="1" applyAlignment="1">
      <alignment horizontal="center" vertical="center" textRotation="255"/>
      <protection/>
    </xf>
    <xf numFmtId="0" fontId="4" fillId="0" borderId="27" xfId="62" applyFont="1" applyBorder="1" applyAlignment="1">
      <alignment horizontal="center" vertical="center" textRotation="255"/>
      <protection/>
    </xf>
    <xf numFmtId="0" fontId="4" fillId="0" borderId="0" xfId="62" applyFont="1" applyBorder="1" applyAlignment="1">
      <alignment horizontal="center" vertical="center" textRotation="255"/>
      <protection/>
    </xf>
    <xf numFmtId="0" fontId="4" fillId="0" borderId="17" xfId="62" applyFont="1" applyBorder="1" applyAlignment="1">
      <alignment horizontal="center" vertical="center" textRotation="255"/>
      <protection/>
    </xf>
    <xf numFmtId="0" fontId="4" fillId="0" borderId="28" xfId="62" applyFont="1" applyBorder="1" applyAlignment="1">
      <alignment horizontal="center" vertical="center" textRotation="255"/>
      <protection/>
    </xf>
    <xf numFmtId="0" fontId="4" fillId="0" borderId="12" xfId="62" applyFont="1" applyBorder="1" applyAlignment="1">
      <alignment horizontal="center" vertical="center" textRotation="255"/>
      <protection/>
    </xf>
    <xf numFmtId="0" fontId="4" fillId="0" borderId="30" xfId="62" applyFont="1" applyBorder="1" applyAlignment="1">
      <alignment horizontal="center" vertical="center" textRotation="255"/>
      <protection/>
    </xf>
    <xf numFmtId="0" fontId="4" fillId="0" borderId="10" xfId="62" applyFont="1" applyBorder="1" applyAlignment="1">
      <alignment horizontal="center" vertical="center"/>
      <protection/>
    </xf>
    <xf numFmtId="0" fontId="4" fillId="0" borderId="78" xfId="62" applyFont="1" applyBorder="1" applyAlignment="1">
      <alignment horizontal="center" vertical="center"/>
      <protection/>
    </xf>
    <xf numFmtId="0" fontId="4" fillId="0" borderId="29" xfId="62" applyFont="1" applyBorder="1" applyAlignment="1">
      <alignment horizontal="center" vertical="center"/>
      <protection/>
    </xf>
    <xf numFmtId="202" fontId="4" fillId="0" borderId="56" xfId="62" applyNumberFormat="1" applyFont="1" applyBorder="1" applyAlignment="1">
      <alignment horizontal="center" vertical="center"/>
      <protection/>
    </xf>
    <xf numFmtId="202" fontId="4" fillId="0" borderId="23" xfId="62" applyNumberFormat="1" applyFont="1" applyBorder="1" applyAlignment="1">
      <alignment horizontal="center" vertical="center"/>
      <protection/>
    </xf>
    <xf numFmtId="202" fontId="4" fillId="0" borderId="22" xfId="62" applyNumberFormat="1" applyFont="1" applyBorder="1" applyAlignment="1">
      <alignment horizontal="center" vertical="center"/>
      <protection/>
    </xf>
    <xf numFmtId="202" fontId="4" fillId="0" borderId="0" xfId="62" applyNumberFormat="1" applyFont="1" applyBorder="1" applyAlignment="1">
      <alignment horizontal="center" vertical="center"/>
      <protection/>
    </xf>
    <xf numFmtId="188" fontId="0" fillId="0" borderId="53" xfId="0" applyNumberFormat="1" applyBorder="1" applyAlignment="1">
      <alignment horizontal="center" vertical="center"/>
    </xf>
    <xf numFmtId="188" fontId="0" fillId="0" borderId="54" xfId="0" applyNumberFormat="1" applyBorder="1" applyAlignment="1">
      <alignment horizontal="center" vertical="center"/>
    </xf>
    <xf numFmtId="188" fontId="0" fillId="0" borderId="69" xfId="0" applyNumberFormat="1" applyBorder="1" applyAlignment="1">
      <alignment horizontal="center" vertical="center"/>
    </xf>
    <xf numFmtId="188" fontId="0" fillId="0" borderId="84" xfId="0" applyNumberFormat="1" applyBorder="1" applyAlignment="1">
      <alignment horizontal="center" vertical="center"/>
    </xf>
    <xf numFmtId="0" fontId="0" fillId="0" borderId="21" xfId="0" applyBorder="1" applyAlignment="1">
      <alignment horizontal="center" vertical="center" wrapText="1"/>
    </xf>
    <xf numFmtId="0" fontId="0" fillId="0" borderId="14"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188" fontId="0" fillId="0" borderId="60" xfId="0" applyNumberFormat="1" applyBorder="1" applyAlignment="1">
      <alignment horizontal="center" vertical="center"/>
    </xf>
    <xf numFmtId="188" fontId="0" fillId="0" borderId="61" xfId="0" applyNumberForma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108" xfId="0" applyBorder="1" applyAlignment="1">
      <alignment horizontal="center" vertical="center" textRotation="255"/>
    </xf>
    <xf numFmtId="0" fontId="0" fillId="0" borderId="64" xfId="0" applyBorder="1" applyAlignment="1">
      <alignment horizontal="center" vertical="center" textRotation="255"/>
    </xf>
    <xf numFmtId="0" fontId="0" fillId="0" borderId="65" xfId="0" applyBorder="1" applyAlignment="1">
      <alignment horizontal="center" vertical="center" textRotation="255"/>
    </xf>
    <xf numFmtId="0" fontId="0" fillId="0" borderId="50" xfId="0" applyBorder="1" applyAlignment="1">
      <alignment horizontal="center" vertical="center" wrapText="1"/>
    </xf>
    <xf numFmtId="0" fontId="0" fillId="0" borderId="57" xfId="0" applyBorder="1" applyAlignment="1">
      <alignment horizontal="center" vertical="center" wrapText="1"/>
    </xf>
    <xf numFmtId="0" fontId="0" fillId="0" borderId="55" xfId="0" applyBorder="1" applyAlignment="1">
      <alignment horizontal="center" vertical="center" wrapText="1"/>
    </xf>
    <xf numFmtId="0" fontId="0" fillId="0" borderId="62" xfId="0"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35" fillId="0" borderId="0" xfId="0" applyFont="1" applyAlignment="1">
      <alignment horizontal="center" vertical="center"/>
    </xf>
    <xf numFmtId="0" fontId="0" fillId="0" borderId="69" xfId="0" applyBorder="1" applyAlignment="1">
      <alignment horizontal="center" vertical="center" textRotation="255"/>
    </xf>
    <xf numFmtId="0" fontId="0" fillId="0" borderId="53" xfId="0" applyBorder="1" applyAlignment="1">
      <alignment horizontal="center" vertical="center" textRotation="255"/>
    </xf>
    <xf numFmtId="0" fontId="0" fillId="0" borderId="60" xfId="0" applyBorder="1" applyAlignment="1">
      <alignment horizontal="center" vertical="center" textRotation="255"/>
    </xf>
    <xf numFmtId="0" fontId="82" fillId="34" borderId="109" xfId="0" applyFont="1" applyFill="1" applyBorder="1" applyAlignment="1">
      <alignment horizontal="center" vertical="center"/>
    </xf>
    <xf numFmtId="0" fontId="82" fillId="34" borderId="80" xfId="0" applyFont="1" applyFill="1" applyBorder="1" applyAlignment="1">
      <alignment horizontal="center" vertical="center"/>
    </xf>
    <xf numFmtId="0" fontId="82" fillId="34" borderId="81" xfId="0" applyFont="1" applyFill="1" applyBorder="1" applyAlignment="1">
      <alignment horizontal="center" vertical="center"/>
    </xf>
    <xf numFmtId="0" fontId="82" fillId="34" borderId="110" xfId="0" applyFont="1" applyFill="1" applyBorder="1" applyAlignment="1">
      <alignment horizontal="center" vertical="center"/>
    </xf>
    <xf numFmtId="0" fontId="82" fillId="34" borderId="82" xfId="0" applyFont="1" applyFill="1" applyBorder="1" applyAlignment="1">
      <alignment horizontal="center" vertical="center"/>
    </xf>
    <xf numFmtId="190" fontId="0" fillId="0" borderId="87" xfId="0" applyNumberFormat="1" applyBorder="1" applyAlignment="1">
      <alignment horizontal="center" vertical="center"/>
    </xf>
    <xf numFmtId="190" fontId="0" fillId="0" borderId="20" xfId="0" applyNumberFormat="1" applyBorder="1" applyAlignment="1">
      <alignment horizontal="center" vertical="center"/>
    </xf>
    <xf numFmtId="0" fontId="0" fillId="0" borderId="51" xfId="0" applyBorder="1" applyAlignment="1">
      <alignment horizontal="center" vertical="center" wrapText="1"/>
    </xf>
    <xf numFmtId="0" fontId="0" fillId="0" borderId="58" xfId="0" applyBorder="1" applyAlignment="1">
      <alignment horizontal="center" vertical="center" wrapText="1"/>
    </xf>
    <xf numFmtId="190" fontId="0" fillId="0" borderId="67" xfId="0" applyNumberFormat="1" applyBorder="1" applyAlignment="1">
      <alignment horizontal="center" vertical="center"/>
    </xf>
    <xf numFmtId="190" fontId="0" fillId="0" borderId="51" xfId="0" applyNumberFormat="1" applyBorder="1" applyAlignment="1">
      <alignment horizontal="center" vertical="center"/>
    </xf>
    <xf numFmtId="190" fontId="0" fillId="0" borderId="55" xfId="0" applyNumberFormat="1" applyBorder="1" applyAlignment="1">
      <alignment horizontal="center" vertical="center"/>
    </xf>
    <xf numFmtId="190" fontId="0" fillId="0" borderId="52" xfId="0" applyNumberFormat="1" applyBorder="1" applyAlignment="1">
      <alignment horizontal="center" vertical="center"/>
    </xf>
    <xf numFmtId="190" fontId="0" fillId="0" borderId="58" xfId="0" applyNumberFormat="1" applyBorder="1" applyAlignment="1">
      <alignment horizontal="center" vertical="center"/>
    </xf>
    <xf numFmtId="190" fontId="0" fillId="0" borderId="66" xfId="0" applyNumberFormat="1" applyBorder="1" applyAlignment="1">
      <alignment horizontal="center" vertical="center"/>
    </xf>
    <xf numFmtId="0" fontId="0" fillId="0" borderId="83" xfId="0" applyBorder="1" applyAlignment="1">
      <alignment horizontal="center" vertical="center" textRotation="255"/>
    </xf>
    <xf numFmtId="0" fontId="0" fillId="0" borderId="52" xfId="0" applyBorder="1" applyAlignment="1">
      <alignment horizontal="center" vertical="center" textRotation="255"/>
    </xf>
    <xf numFmtId="0" fontId="0" fillId="0" borderId="66" xfId="0" applyBorder="1" applyAlignment="1">
      <alignment horizontal="center" vertical="center" textRotation="255"/>
    </xf>
    <xf numFmtId="190" fontId="0" fillId="0" borderId="49" xfId="0" applyNumberFormat="1" applyBorder="1" applyAlignment="1">
      <alignment horizontal="center" vertical="center"/>
    </xf>
    <xf numFmtId="190" fontId="0" fillId="0" borderId="48" xfId="0" applyNumberFormat="1" applyBorder="1" applyAlignment="1">
      <alignment horizontal="center" vertical="center"/>
    </xf>
    <xf numFmtId="190" fontId="0" fillId="0" borderId="50" xfId="0" applyNumberFormat="1" applyBorder="1" applyAlignment="1">
      <alignment horizontal="center" vertical="center"/>
    </xf>
    <xf numFmtId="190" fontId="0" fillId="0" borderId="68" xfId="0" applyNumberFormat="1" applyBorder="1" applyAlignment="1">
      <alignment horizontal="center" vertical="center"/>
    </xf>
    <xf numFmtId="190" fontId="0" fillId="0" borderId="62" xfId="0" applyNumberFormat="1" applyBorder="1" applyAlignment="1">
      <alignment horizontal="center" vertical="center"/>
    </xf>
    <xf numFmtId="190" fontId="0" fillId="0" borderId="57" xfId="0" applyNumberForma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申出書例"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16</xdr:row>
      <xdr:rowOff>104775</xdr:rowOff>
    </xdr:from>
    <xdr:to>
      <xdr:col>22</xdr:col>
      <xdr:colOff>0</xdr:colOff>
      <xdr:row>19</xdr:row>
      <xdr:rowOff>19050</xdr:rowOff>
    </xdr:to>
    <xdr:sp>
      <xdr:nvSpPr>
        <xdr:cNvPr id="1" name="Arc 1"/>
        <xdr:cNvSpPr>
          <a:spLocks/>
        </xdr:cNvSpPr>
      </xdr:nvSpPr>
      <xdr:spPr>
        <a:xfrm rot="16200000">
          <a:off x="4286250" y="3200400"/>
          <a:ext cx="952500" cy="457200"/>
        </a:xfrm>
        <a:custGeom>
          <a:pathLst>
            <a:path fill="none" h="21563" w="21600">
              <a:moveTo>
                <a:pt x="9564" y="-1"/>
              </a:moveTo>
              <a:cubicBezTo>
                <a:pt x="16934" y="3639"/>
                <a:pt x="21600" y="11147"/>
                <a:pt x="21600" y="19367"/>
              </a:cubicBezTo>
              <a:cubicBezTo>
                <a:pt x="21600" y="20100"/>
                <a:pt x="21562" y="20833"/>
                <a:pt x="21488" y="21563"/>
              </a:cubicBezTo>
            </a:path>
            <a:path stroke="0" h="21563" w="21600">
              <a:moveTo>
                <a:pt x="9564" y="-1"/>
              </a:moveTo>
              <a:cubicBezTo>
                <a:pt x="16934" y="3639"/>
                <a:pt x="21600" y="11147"/>
                <a:pt x="21600" y="19367"/>
              </a:cubicBezTo>
              <a:cubicBezTo>
                <a:pt x="21600" y="20100"/>
                <a:pt x="21562" y="20833"/>
                <a:pt x="21488" y="21563"/>
              </a:cubicBezTo>
              <a:lnTo>
                <a:pt x="0" y="19367"/>
              </a:lnTo>
              <a:lnTo>
                <a:pt x="9564"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16</xdr:row>
      <xdr:rowOff>95250</xdr:rowOff>
    </xdr:from>
    <xdr:to>
      <xdr:col>13</xdr:col>
      <xdr:colOff>0</xdr:colOff>
      <xdr:row>18</xdr:row>
      <xdr:rowOff>114300</xdr:rowOff>
    </xdr:to>
    <xdr:sp>
      <xdr:nvSpPr>
        <xdr:cNvPr id="2" name="Arc 4"/>
        <xdr:cNvSpPr>
          <a:spLocks/>
        </xdr:cNvSpPr>
      </xdr:nvSpPr>
      <xdr:spPr>
        <a:xfrm rot="16200000">
          <a:off x="2381250" y="3190875"/>
          <a:ext cx="714375" cy="381000"/>
        </a:xfrm>
        <a:custGeom>
          <a:pathLst>
            <a:path fill="none" h="22961" w="21600">
              <a:moveTo>
                <a:pt x="6415" y="-1"/>
              </a:moveTo>
              <a:cubicBezTo>
                <a:pt x="15446" y="2808"/>
                <a:pt x="21600" y="11166"/>
                <a:pt x="21600" y="20625"/>
              </a:cubicBezTo>
              <a:cubicBezTo>
                <a:pt x="21600" y="21405"/>
                <a:pt x="21557" y="22185"/>
                <a:pt x="21473" y="22961"/>
              </a:cubicBezTo>
            </a:path>
            <a:path stroke="0" h="22961" w="21600">
              <a:moveTo>
                <a:pt x="6415" y="-1"/>
              </a:moveTo>
              <a:cubicBezTo>
                <a:pt x="15446" y="2808"/>
                <a:pt x="21600" y="11166"/>
                <a:pt x="21600" y="20625"/>
              </a:cubicBezTo>
              <a:cubicBezTo>
                <a:pt x="21600" y="21405"/>
                <a:pt x="21557" y="22185"/>
                <a:pt x="21473" y="22961"/>
              </a:cubicBezTo>
              <a:lnTo>
                <a:pt x="0" y="20625"/>
              </a:lnTo>
              <a:lnTo>
                <a:pt x="6415"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21</xdr:row>
      <xdr:rowOff>0</xdr:rowOff>
    </xdr:from>
    <xdr:to>
      <xdr:col>27</xdr:col>
      <xdr:colOff>238125</xdr:colOff>
      <xdr:row>21</xdr:row>
      <xdr:rowOff>0</xdr:rowOff>
    </xdr:to>
    <xdr:sp>
      <xdr:nvSpPr>
        <xdr:cNvPr id="3" name="直線矢印コネクタ 3"/>
        <xdr:cNvSpPr>
          <a:spLocks/>
        </xdr:cNvSpPr>
      </xdr:nvSpPr>
      <xdr:spPr>
        <a:xfrm>
          <a:off x="4295775" y="4000500"/>
          <a:ext cx="2371725" cy="0"/>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25</xdr:row>
      <xdr:rowOff>0</xdr:rowOff>
    </xdr:from>
    <xdr:to>
      <xdr:col>18</xdr:col>
      <xdr:colOff>0</xdr:colOff>
      <xdr:row>25</xdr:row>
      <xdr:rowOff>9525</xdr:rowOff>
    </xdr:to>
    <xdr:sp>
      <xdr:nvSpPr>
        <xdr:cNvPr id="4" name="直線矢印コネクタ 4"/>
        <xdr:cNvSpPr>
          <a:spLocks/>
        </xdr:cNvSpPr>
      </xdr:nvSpPr>
      <xdr:spPr>
        <a:xfrm>
          <a:off x="2381250" y="4714875"/>
          <a:ext cx="1905000" cy="9525"/>
        </a:xfrm>
        <a:prstGeom prst="straightConnector1">
          <a:avLst/>
        </a:prstGeom>
        <a:noFill/>
        <a:ln w="38100" cmpd="sng">
          <a:solidFill>
            <a:srgbClr val="FF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65</xdr:row>
      <xdr:rowOff>104775</xdr:rowOff>
    </xdr:from>
    <xdr:to>
      <xdr:col>22</xdr:col>
      <xdr:colOff>0</xdr:colOff>
      <xdr:row>68</xdr:row>
      <xdr:rowOff>19050</xdr:rowOff>
    </xdr:to>
    <xdr:sp>
      <xdr:nvSpPr>
        <xdr:cNvPr id="5" name="Arc 1"/>
        <xdr:cNvSpPr>
          <a:spLocks/>
        </xdr:cNvSpPr>
      </xdr:nvSpPr>
      <xdr:spPr>
        <a:xfrm rot="16200000">
          <a:off x="4286250" y="12468225"/>
          <a:ext cx="952500" cy="457200"/>
        </a:xfrm>
        <a:custGeom>
          <a:pathLst>
            <a:path fill="none" h="21563" w="21600">
              <a:moveTo>
                <a:pt x="9564" y="-1"/>
              </a:moveTo>
              <a:cubicBezTo>
                <a:pt x="16934" y="3639"/>
                <a:pt x="21600" y="11147"/>
                <a:pt x="21600" y="19367"/>
              </a:cubicBezTo>
              <a:cubicBezTo>
                <a:pt x="21600" y="20100"/>
                <a:pt x="21562" y="20833"/>
                <a:pt x="21488" y="21563"/>
              </a:cubicBezTo>
            </a:path>
            <a:path stroke="0" h="21563" w="21600">
              <a:moveTo>
                <a:pt x="9564" y="-1"/>
              </a:moveTo>
              <a:cubicBezTo>
                <a:pt x="16934" y="3639"/>
                <a:pt x="21600" y="11147"/>
                <a:pt x="21600" y="19367"/>
              </a:cubicBezTo>
              <a:cubicBezTo>
                <a:pt x="21600" y="20100"/>
                <a:pt x="21562" y="20833"/>
                <a:pt x="21488" y="21563"/>
              </a:cubicBezTo>
              <a:lnTo>
                <a:pt x="0" y="19367"/>
              </a:lnTo>
              <a:lnTo>
                <a:pt x="9564"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65</xdr:row>
      <xdr:rowOff>95250</xdr:rowOff>
    </xdr:from>
    <xdr:to>
      <xdr:col>13</xdr:col>
      <xdr:colOff>0</xdr:colOff>
      <xdr:row>67</xdr:row>
      <xdr:rowOff>114300</xdr:rowOff>
    </xdr:to>
    <xdr:sp>
      <xdr:nvSpPr>
        <xdr:cNvPr id="6" name="Arc 4"/>
        <xdr:cNvSpPr>
          <a:spLocks/>
        </xdr:cNvSpPr>
      </xdr:nvSpPr>
      <xdr:spPr>
        <a:xfrm rot="16200000">
          <a:off x="2381250" y="12458700"/>
          <a:ext cx="714375" cy="381000"/>
        </a:xfrm>
        <a:custGeom>
          <a:pathLst>
            <a:path fill="none" h="22961" w="21600">
              <a:moveTo>
                <a:pt x="6415" y="-1"/>
              </a:moveTo>
              <a:cubicBezTo>
                <a:pt x="15446" y="2808"/>
                <a:pt x="21600" y="11166"/>
                <a:pt x="21600" y="20625"/>
              </a:cubicBezTo>
              <a:cubicBezTo>
                <a:pt x="21600" y="21405"/>
                <a:pt x="21557" y="22185"/>
                <a:pt x="21473" y="22961"/>
              </a:cubicBezTo>
            </a:path>
            <a:path stroke="0" h="22961" w="21600">
              <a:moveTo>
                <a:pt x="6415" y="-1"/>
              </a:moveTo>
              <a:cubicBezTo>
                <a:pt x="15446" y="2808"/>
                <a:pt x="21600" y="11166"/>
                <a:pt x="21600" y="20625"/>
              </a:cubicBezTo>
              <a:cubicBezTo>
                <a:pt x="21600" y="21405"/>
                <a:pt x="21557" y="22185"/>
                <a:pt x="21473" y="22961"/>
              </a:cubicBezTo>
              <a:lnTo>
                <a:pt x="0" y="20625"/>
              </a:lnTo>
              <a:lnTo>
                <a:pt x="6415"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65</xdr:row>
      <xdr:rowOff>104775</xdr:rowOff>
    </xdr:from>
    <xdr:to>
      <xdr:col>17</xdr:col>
      <xdr:colOff>238125</xdr:colOff>
      <xdr:row>67</xdr:row>
      <xdr:rowOff>47625</xdr:rowOff>
    </xdr:to>
    <xdr:sp>
      <xdr:nvSpPr>
        <xdr:cNvPr id="7" name="Arc 5"/>
        <xdr:cNvSpPr>
          <a:spLocks/>
        </xdr:cNvSpPr>
      </xdr:nvSpPr>
      <xdr:spPr>
        <a:xfrm rot="16200000" flipV="1">
          <a:off x="3571875" y="12468225"/>
          <a:ext cx="714375" cy="304800"/>
        </a:xfrm>
        <a:custGeom>
          <a:pathLst>
            <a:path fill="none" h="21296" w="21600">
              <a:moveTo>
                <a:pt x="3612" y="0"/>
              </a:moveTo>
              <a:cubicBezTo>
                <a:pt x="13999" y="1762"/>
                <a:pt x="21600" y="10760"/>
                <a:pt x="21600" y="21296"/>
              </a:cubicBezTo>
            </a:path>
            <a:path stroke="0" h="21296" w="21600">
              <a:moveTo>
                <a:pt x="3612" y="0"/>
              </a:moveTo>
              <a:cubicBezTo>
                <a:pt x="13999" y="1762"/>
                <a:pt x="21600" y="10760"/>
                <a:pt x="21600" y="21296"/>
              </a:cubicBezTo>
              <a:lnTo>
                <a:pt x="0" y="21296"/>
              </a:lnTo>
              <a:lnTo>
                <a:pt x="3612"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71</xdr:row>
      <xdr:rowOff>0</xdr:rowOff>
    </xdr:from>
    <xdr:to>
      <xdr:col>18</xdr:col>
      <xdr:colOff>0</xdr:colOff>
      <xdr:row>71</xdr:row>
      <xdr:rowOff>9525</xdr:rowOff>
    </xdr:to>
    <xdr:sp>
      <xdr:nvSpPr>
        <xdr:cNvPr id="8" name="直線矢印コネクタ 8"/>
        <xdr:cNvSpPr>
          <a:spLocks/>
        </xdr:cNvSpPr>
      </xdr:nvSpPr>
      <xdr:spPr>
        <a:xfrm flipV="1">
          <a:off x="2381250" y="13449300"/>
          <a:ext cx="1905000" cy="9525"/>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78</xdr:row>
      <xdr:rowOff>0</xdr:rowOff>
    </xdr:from>
    <xdr:to>
      <xdr:col>16</xdr:col>
      <xdr:colOff>0</xdr:colOff>
      <xdr:row>78</xdr:row>
      <xdr:rowOff>0</xdr:rowOff>
    </xdr:to>
    <xdr:sp>
      <xdr:nvSpPr>
        <xdr:cNvPr id="9" name="直線矢印コネクタ 9"/>
        <xdr:cNvSpPr>
          <a:spLocks/>
        </xdr:cNvSpPr>
      </xdr:nvSpPr>
      <xdr:spPr>
        <a:xfrm>
          <a:off x="2390775" y="14706600"/>
          <a:ext cx="1419225" cy="0"/>
        </a:xfrm>
        <a:prstGeom prst="straightConnector1">
          <a:avLst/>
        </a:prstGeom>
        <a:noFill/>
        <a:ln w="38100" cmpd="sng">
          <a:solidFill>
            <a:srgbClr val="FF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75</xdr:row>
      <xdr:rowOff>0</xdr:rowOff>
    </xdr:from>
    <xdr:to>
      <xdr:col>16</xdr:col>
      <xdr:colOff>0</xdr:colOff>
      <xdr:row>75</xdr:row>
      <xdr:rowOff>0</xdr:rowOff>
    </xdr:to>
    <xdr:sp>
      <xdr:nvSpPr>
        <xdr:cNvPr id="10" name="直線矢印コネクタ 10"/>
        <xdr:cNvSpPr>
          <a:spLocks/>
        </xdr:cNvSpPr>
      </xdr:nvSpPr>
      <xdr:spPr>
        <a:xfrm>
          <a:off x="2390775" y="14173200"/>
          <a:ext cx="1419225" cy="0"/>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70</xdr:row>
      <xdr:rowOff>9525</xdr:rowOff>
    </xdr:from>
    <xdr:to>
      <xdr:col>15</xdr:col>
      <xdr:colOff>38100</xdr:colOff>
      <xdr:row>72</xdr:row>
      <xdr:rowOff>0</xdr:rowOff>
    </xdr:to>
    <xdr:sp>
      <xdr:nvSpPr>
        <xdr:cNvPr id="11" name="正方形/長方形 11"/>
        <xdr:cNvSpPr>
          <a:spLocks/>
        </xdr:cNvSpPr>
      </xdr:nvSpPr>
      <xdr:spPr>
        <a:xfrm>
          <a:off x="3019425" y="13277850"/>
          <a:ext cx="590550" cy="352425"/>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98</a:t>
          </a:r>
          <a:r>
            <a:rPr lang="en-US" cap="none" sz="1100" b="0" i="0" u="none" baseline="0">
              <a:solidFill>
                <a:srgbClr val="000000"/>
              </a:solidFill>
            </a:rPr>
            <a:t>日</a:t>
          </a:r>
        </a:p>
      </xdr:txBody>
    </xdr:sp>
    <xdr:clientData/>
  </xdr:twoCellAnchor>
  <xdr:twoCellAnchor>
    <xdr:from>
      <xdr:col>21</xdr:col>
      <xdr:colOff>171450</xdr:colOff>
      <xdr:row>20</xdr:row>
      <xdr:rowOff>0</xdr:rowOff>
    </xdr:from>
    <xdr:to>
      <xdr:col>24</xdr:col>
      <xdr:colOff>57150</xdr:colOff>
      <xdr:row>21</xdr:row>
      <xdr:rowOff>171450</xdr:rowOff>
    </xdr:to>
    <xdr:sp>
      <xdr:nvSpPr>
        <xdr:cNvPr id="12" name="正方形/長方形 13"/>
        <xdr:cNvSpPr>
          <a:spLocks/>
        </xdr:cNvSpPr>
      </xdr:nvSpPr>
      <xdr:spPr>
        <a:xfrm>
          <a:off x="5172075" y="3819525"/>
          <a:ext cx="600075" cy="352425"/>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10</xdr:col>
      <xdr:colOff>0</xdr:colOff>
      <xdr:row>21</xdr:row>
      <xdr:rowOff>9525</xdr:rowOff>
    </xdr:from>
    <xdr:to>
      <xdr:col>18</xdr:col>
      <xdr:colOff>0</xdr:colOff>
      <xdr:row>21</xdr:row>
      <xdr:rowOff>9525</xdr:rowOff>
    </xdr:to>
    <xdr:sp>
      <xdr:nvSpPr>
        <xdr:cNvPr id="13" name="直線矢印コネクタ 14"/>
        <xdr:cNvSpPr>
          <a:spLocks/>
        </xdr:cNvSpPr>
      </xdr:nvSpPr>
      <xdr:spPr>
        <a:xfrm>
          <a:off x="2381250" y="4010025"/>
          <a:ext cx="1905000" cy="0"/>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20</xdr:row>
      <xdr:rowOff>9525</xdr:rowOff>
    </xdr:from>
    <xdr:to>
      <xdr:col>15</xdr:col>
      <xdr:colOff>76200</xdr:colOff>
      <xdr:row>22</xdr:row>
      <xdr:rowOff>9525</xdr:rowOff>
    </xdr:to>
    <xdr:sp>
      <xdr:nvSpPr>
        <xdr:cNvPr id="14" name="正方形/長方形 15"/>
        <xdr:cNvSpPr>
          <a:spLocks/>
        </xdr:cNvSpPr>
      </xdr:nvSpPr>
      <xdr:spPr>
        <a:xfrm>
          <a:off x="3038475" y="3829050"/>
          <a:ext cx="609600" cy="361950"/>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98</a:t>
          </a:r>
          <a:r>
            <a:rPr lang="en-US" cap="none" sz="1100" b="0" i="0" u="none" baseline="0">
              <a:solidFill>
                <a:srgbClr val="000000"/>
              </a:solidFill>
            </a:rPr>
            <a:t>日</a:t>
          </a:r>
        </a:p>
      </xdr:txBody>
    </xdr:sp>
    <xdr:clientData/>
  </xdr:twoCellAnchor>
  <xdr:twoCellAnchor>
    <xdr:from>
      <xdr:col>18</xdr:col>
      <xdr:colOff>9525</xdr:colOff>
      <xdr:row>25</xdr:row>
      <xdr:rowOff>0</xdr:rowOff>
    </xdr:from>
    <xdr:to>
      <xdr:col>28</xdr:col>
      <xdr:colOff>0</xdr:colOff>
      <xdr:row>25</xdr:row>
      <xdr:rowOff>9525</xdr:rowOff>
    </xdr:to>
    <xdr:sp>
      <xdr:nvSpPr>
        <xdr:cNvPr id="15" name="直線矢印コネクタ 16"/>
        <xdr:cNvSpPr>
          <a:spLocks/>
        </xdr:cNvSpPr>
      </xdr:nvSpPr>
      <xdr:spPr>
        <a:xfrm flipV="1">
          <a:off x="4295775" y="4714875"/>
          <a:ext cx="2371725" cy="9525"/>
        </a:xfrm>
        <a:prstGeom prst="straightConnector1">
          <a:avLst/>
        </a:prstGeom>
        <a:noFill/>
        <a:ln w="38100" cmpd="sng">
          <a:solidFill>
            <a:srgbClr val="FF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24</xdr:row>
      <xdr:rowOff>0</xdr:rowOff>
    </xdr:from>
    <xdr:to>
      <xdr:col>15</xdr:col>
      <xdr:colOff>66675</xdr:colOff>
      <xdr:row>26</xdr:row>
      <xdr:rowOff>0</xdr:rowOff>
    </xdr:to>
    <xdr:sp>
      <xdr:nvSpPr>
        <xdr:cNvPr id="16" name="正方形/長方形 17"/>
        <xdr:cNvSpPr>
          <a:spLocks/>
        </xdr:cNvSpPr>
      </xdr:nvSpPr>
      <xdr:spPr>
        <a:xfrm>
          <a:off x="3038475" y="4533900"/>
          <a:ext cx="600075" cy="361950"/>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100" b="0" i="0" u="none" baseline="0">
              <a:solidFill>
                <a:srgbClr val="000000"/>
              </a:solidFill>
            </a:rPr>
            <a:t>98</a:t>
          </a:r>
          <a:r>
            <a:rPr lang="en-US" cap="none" sz="1100" b="0" i="0" u="none" baseline="0">
              <a:solidFill>
                <a:srgbClr val="000000"/>
              </a:solidFill>
            </a:rPr>
            <a:t>日</a:t>
          </a:r>
        </a:p>
      </xdr:txBody>
    </xdr:sp>
    <xdr:clientData/>
  </xdr:twoCellAnchor>
  <xdr:twoCellAnchor>
    <xdr:from>
      <xdr:col>21</xdr:col>
      <xdr:colOff>171450</xdr:colOff>
      <xdr:row>24</xdr:row>
      <xdr:rowOff>9525</xdr:rowOff>
    </xdr:from>
    <xdr:to>
      <xdr:col>24</xdr:col>
      <xdr:colOff>47625</xdr:colOff>
      <xdr:row>25</xdr:row>
      <xdr:rowOff>171450</xdr:rowOff>
    </xdr:to>
    <xdr:sp>
      <xdr:nvSpPr>
        <xdr:cNvPr id="17" name="正方形/長方形 18"/>
        <xdr:cNvSpPr>
          <a:spLocks/>
        </xdr:cNvSpPr>
      </xdr:nvSpPr>
      <xdr:spPr>
        <a:xfrm>
          <a:off x="5172075" y="4543425"/>
          <a:ext cx="590550" cy="342900"/>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16</xdr:col>
      <xdr:colOff>0</xdr:colOff>
      <xdr:row>78</xdr:row>
      <xdr:rowOff>0</xdr:rowOff>
    </xdr:from>
    <xdr:to>
      <xdr:col>26</xdr:col>
      <xdr:colOff>0</xdr:colOff>
      <xdr:row>78</xdr:row>
      <xdr:rowOff>0</xdr:rowOff>
    </xdr:to>
    <xdr:sp>
      <xdr:nvSpPr>
        <xdr:cNvPr id="18" name="直線矢印コネクタ 19"/>
        <xdr:cNvSpPr>
          <a:spLocks/>
        </xdr:cNvSpPr>
      </xdr:nvSpPr>
      <xdr:spPr>
        <a:xfrm>
          <a:off x="3810000" y="14706600"/>
          <a:ext cx="2381250" cy="0"/>
        </a:xfrm>
        <a:prstGeom prst="straightConnector1">
          <a:avLst/>
        </a:prstGeom>
        <a:noFill/>
        <a:ln w="38100" cmpd="sng">
          <a:solidFill>
            <a:srgbClr val="FF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180975</xdr:colOff>
      <xdr:row>77</xdr:row>
      <xdr:rowOff>9525</xdr:rowOff>
    </xdr:from>
    <xdr:to>
      <xdr:col>22</xdr:col>
      <xdr:colOff>47625</xdr:colOff>
      <xdr:row>78</xdr:row>
      <xdr:rowOff>180975</xdr:rowOff>
    </xdr:to>
    <xdr:sp>
      <xdr:nvSpPr>
        <xdr:cNvPr id="19" name="正方形/長方形 20"/>
        <xdr:cNvSpPr>
          <a:spLocks/>
        </xdr:cNvSpPr>
      </xdr:nvSpPr>
      <xdr:spPr>
        <a:xfrm>
          <a:off x="4705350" y="14535150"/>
          <a:ext cx="581025" cy="352425"/>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11</xdr:col>
      <xdr:colOff>47625</xdr:colOff>
      <xdr:row>74</xdr:row>
      <xdr:rowOff>9525</xdr:rowOff>
    </xdr:from>
    <xdr:to>
      <xdr:col>14</xdr:col>
      <xdr:colOff>190500</xdr:colOff>
      <xdr:row>76</xdr:row>
      <xdr:rowOff>9525</xdr:rowOff>
    </xdr:to>
    <xdr:sp>
      <xdr:nvSpPr>
        <xdr:cNvPr id="20" name="正方形/長方形 21"/>
        <xdr:cNvSpPr>
          <a:spLocks/>
        </xdr:cNvSpPr>
      </xdr:nvSpPr>
      <xdr:spPr>
        <a:xfrm>
          <a:off x="2667000" y="14001750"/>
          <a:ext cx="857250" cy="361950"/>
        </a:xfrm>
        <a:prstGeom prst="rect">
          <a:avLst/>
        </a:prstGeom>
        <a:solidFill>
          <a:srgbClr val="FFFFFF"/>
        </a:solidFill>
        <a:ln w="12700" cmpd="sng">
          <a:solidFill>
            <a:srgbClr val="41719C"/>
          </a:solidFill>
          <a:headEnd type="none"/>
          <a:tailEnd type="none"/>
        </a:ln>
      </xdr:spPr>
      <xdr:txBody>
        <a:bodyPr vertOverflow="clip" wrap="square" lIns="45720" tIns="22860" rIns="45720" bIns="22860" anchor="ctr"/>
        <a:p>
          <a:pPr algn="ctr">
            <a:defRPr/>
          </a:pPr>
          <a:r>
            <a:rPr lang="en-US" cap="none" sz="1100" b="0" i="0" u="none" baseline="0">
              <a:solidFill>
                <a:srgbClr val="000000"/>
              </a:solidFill>
            </a:rPr>
            <a:t>98</a:t>
          </a:r>
          <a:r>
            <a:rPr lang="en-US" cap="none" sz="1100" b="0" i="0" u="none" baseline="0">
              <a:solidFill>
                <a:srgbClr val="000000"/>
              </a:solidFill>
            </a:rPr>
            <a:t>-α</a:t>
          </a:r>
          <a:r>
            <a:rPr lang="en-US" cap="none" sz="1100" b="0" i="0" u="none" baseline="0">
              <a:solidFill>
                <a:srgbClr val="000000"/>
              </a:solidFill>
            </a:rPr>
            <a:t>日</a:t>
          </a:r>
        </a:p>
      </xdr:txBody>
    </xdr:sp>
    <xdr:clientData/>
  </xdr:twoCellAnchor>
  <xdr:twoCellAnchor>
    <xdr:from>
      <xdr:col>16</xdr:col>
      <xdr:colOff>0</xdr:colOff>
      <xdr:row>75</xdr:row>
      <xdr:rowOff>0</xdr:rowOff>
    </xdr:from>
    <xdr:to>
      <xdr:col>26</xdr:col>
      <xdr:colOff>0</xdr:colOff>
      <xdr:row>75</xdr:row>
      <xdr:rowOff>0</xdr:rowOff>
    </xdr:to>
    <xdr:sp>
      <xdr:nvSpPr>
        <xdr:cNvPr id="21" name="直線矢印コネクタ 22"/>
        <xdr:cNvSpPr>
          <a:spLocks/>
        </xdr:cNvSpPr>
      </xdr:nvSpPr>
      <xdr:spPr>
        <a:xfrm flipV="1">
          <a:off x="3810000" y="14173200"/>
          <a:ext cx="2381250" cy="0"/>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180975</xdr:colOff>
      <xdr:row>74</xdr:row>
      <xdr:rowOff>9525</xdr:rowOff>
    </xdr:from>
    <xdr:to>
      <xdr:col>22</xdr:col>
      <xdr:colOff>57150</xdr:colOff>
      <xdr:row>75</xdr:row>
      <xdr:rowOff>180975</xdr:rowOff>
    </xdr:to>
    <xdr:sp>
      <xdr:nvSpPr>
        <xdr:cNvPr id="22" name="正方形/長方形 23"/>
        <xdr:cNvSpPr>
          <a:spLocks/>
        </xdr:cNvSpPr>
      </xdr:nvSpPr>
      <xdr:spPr>
        <a:xfrm>
          <a:off x="4705350" y="14001750"/>
          <a:ext cx="590550" cy="352425"/>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14</xdr:col>
      <xdr:colOff>152400</xdr:colOff>
      <xdr:row>62</xdr:row>
      <xdr:rowOff>66675</xdr:rowOff>
    </xdr:from>
    <xdr:to>
      <xdr:col>18</xdr:col>
      <xdr:colOff>114300</xdr:colOff>
      <xdr:row>67</xdr:row>
      <xdr:rowOff>152400</xdr:rowOff>
    </xdr:to>
    <xdr:sp>
      <xdr:nvSpPr>
        <xdr:cNvPr id="23" name="円弧 36"/>
        <xdr:cNvSpPr>
          <a:spLocks/>
        </xdr:cNvSpPr>
      </xdr:nvSpPr>
      <xdr:spPr>
        <a:xfrm rot="8167598">
          <a:off x="3486150" y="11830050"/>
          <a:ext cx="914400" cy="1047750"/>
        </a:xfrm>
        <a:custGeom>
          <a:pathLst>
            <a:path stroke="0" h="1000125" w="914400">
              <a:moveTo>
                <a:pt x="457200" y="0"/>
              </a:moveTo>
              <a:cubicBezTo>
                <a:pt x="524350" y="0"/>
                <a:pt x="590675" y="16178"/>
                <a:pt x="651462" y="47385"/>
              </a:cubicBezTo>
              <a:lnTo>
                <a:pt x="457200" y="500063"/>
              </a:lnTo>
              <a:lnTo>
                <a:pt x="457200" y="0"/>
              </a:lnTo>
              <a:close/>
            </a:path>
            <a:path fill="none" h="1000125" w="914400">
              <a:moveTo>
                <a:pt x="457200" y="0"/>
              </a:moveTo>
              <a:cubicBezTo>
                <a:pt x="524350" y="0"/>
                <a:pt x="590675" y="16178"/>
                <a:pt x="651462" y="47385"/>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62</xdr:row>
      <xdr:rowOff>95250</xdr:rowOff>
    </xdr:from>
    <xdr:to>
      <xdr:col>19</xdr:col>
      <xdr:colOff>95250</xdr:colOff>
      <xdr:row>67</xdr:row>
      <xdr:rowOff>171450</xdr:rowOff>
    </xdr:to>
    <xdr:sp>
      <xdr:nvSpPr>
        <xdr:cNvPr id="24" name="円弧 37"/>
        <xdr:cNvSpPr>
          <a:spLocks/>
        </xdr:cNvSpPr>
      </xdr:nvSpPr>
      <xdr:spPr>
        <a:xfrm rot="12183245">
          <a:off x="3705225" y="11858625"/>
          <a:ext cx="914400" cy="1038225"/>
        </a:xfrm>
        <a:custGeom>
          <a:pathLst>
            <a:path stroke="0" h="1000125" w="914400">
              <a:moveTo>
                <a:pt x="457200" y="0"/>
              </a:moveTo>
              <a:cubicBezTo>
                <a:pt x="524350" y="0"/>
                <a:pt x="590675" y="16178"/>
                <a:pt x="651462" y="47385"/>
              </a:cubicBezTo>
              <a:lnTo>
                <a:pt x="457200" y="500063"/>
              </a:lnTo>
              <a:lnTo>
                <a:pt x="457200" y="0"/>
              </a:lnTo>
              <a:close/>
            </a:path>
            <a:path fill="none" h="1000125" w="914400">
              <a:moveTo>
                <a:pt x="457200" y="0"/>
              </a:moveTo>
              <a:cubicBezTo>
                <a:pt x="524350" y="0"/>
                <a:pt x="590675" y="16178"/>
                <a:pt x="651462" y="47385"/>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65</xdr:row>
      <xdr:rowOff>104775</xdr:rowOff>
    </xdr:from>
    <xdr:to>
      <xdr:col>27</xdr:col>
      <xdr:colOff>238125</xdr:colOff>
      <xdr:row>67</xdr:row>
      <xdr:rowOff>47625</xdr:rowOff>
    </xdr:to>
    <xdr:sp>
      <xdr:nvSpPr>
        <xdr:cNvPr id="25" name="Arc 5"/>
        <xdr:cNvSpPr>
          <a:spLocks/>
        </xdr:cNvSpPr>
      </xdr:nvSpPr>
      <xdr:spPr>
        <a:xfrm rot="16200000" flipV="1">
          <a:off x="5715000" y="12468225"/>
          <a:ext cx="952500" cy="304800"/>
        </a:xfrm>
        <a:custGeom>
          <a:pathLst>
            <a:path fill="none" h="21296" w="21600">
              <a:moveTo>
                <a:pt x="3612" y="0"/>
              </a:moveTo>
              <a:cubicBezTo>
                <a:pt x="13999" y="1762"/>
                <a:pt x="21600" y="10760"/>
                <a:pt x="21600" y="21296"/>
              </a:cubicBezTo>
            </a:path>
            <a:path stroke="0" h="21296" w="21600">
              <a:moveTo>
                <a:pt x="3612" y="0"/>
              </a:moveTo>
              <a:cubicBezTo>
                <a:pt x="13999" y="1762"/>
                <a:pt x="21600" y="10760"/>
                <a:pt x="21600" y="21296"/>
              </a:cubicBezTo>
              <a:lnTo>
                <a:pt x="0" y="21296"/>
              </a:lnTo>
              <a:lnTo>
                <a:pt x="3612"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16</xdr:row>
      <xdr:rowOff>104775</xdr:rowOff>
    </xdr:from>
    <xdr:to>
      <xdr:col>18</xdr:col>
      <xdr:colOff>0</xdr:colOff>
      <xdr:row>18</xdr:row>
      <xdr:rowOff>47625</xdr:rowOff>
    </xdr:to>
    <xdr:sp>
      <xdr:nvSpPr>
        <xdr:cNvPr id="26" name="Arc 5"/>
        <xdr:cNvSpPr>
          <a:spLocks/>
        </xdr:cNvSpPr>
      </xdr:nvSpPr>
      <xdr:spPr>
        <a:xfrm rot="16200000" flipV="1">
          <a:off x="3571875" y="3200400"/>
          <a:ext cx="714375" cy="304800"/>
        </a:xfrm>
        <a:custGeom>
          <a:pathLst>
            <a:path fill="none" h="21296" w="21600">
              <a:moveTo>
                <a:pt x="3612" y="0"/>
              </a:moveTo>
              <a:cubicBezTo>
                <a:pt x="13999" y="1762"/>
                <a:pt x="21600" y="10760"/>
                <a:pt x="21600" y="21296"/>
              </a:cubicBezTo>
            </a:path>
            <a:path stroke="0" h="21296" w="21600">
              <a:moveTo>
                <a:pt x="3612" y="0"/>
              </a:moveTo>
              <a:cubicBezTo>
                <a:pt x="13999" y="1762"/>
                <a:pt x="21600" y="10760"/>
                <a:pt x="21600" y="21296"/>
              </a:cubicBezTo>
              <a:lnTo>
                <a:pt x="0" y="21296"/>
              </a:lnTo>
              <a:lnTo>
                <a:pt x="3612"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16</xdr:row>
      <xdr:rowOff>104775</xdr:rowOff>
    </xdr:from>
    <xdr:to>
      <xdr:col>28</xdr:col>
      <xdr:colOff>0</xdr:colOff>
      <xdr:row>18</xdr:row>
      <xdr:rowOff>47625</xdr:rowOff>
    </xdr:to>
    <xdr:sp>
      <xdr:nvSpPr>
        <xdr:cNvPr id="27" name="Arc 5"/>
        <xdr:cNvSpPr>
          <a:spLocks/>
        </xdr:cNvSpPr>
      </xdr:nvSpPr>
      <xdr:spPr>
        <a:xfrm rot="16200000" flipV="1">
          <a:off x="5715000" y="3200400"/>
          <a:ext cx="952500" cy="304800"/>
        </a:xfrm>
        <a:custGeom>
          <a:pathLst>
            <a:path fill="none" h="21296" w="21600">
              <a:moveTo>
                <a:pt x="3612" y="0"/>
              </a:moveTo>
              <a:cubicBezTo>
                <a:pt x="13999" y="1762"/>
                <a:pt x="21600" y="10760"/>
                <a:pt x="21600" y="21296"/>
              </a:cubicBezTo>
            </a:path>
            <a:path stroke="0" h="21296" w="21600">
              <a:moveTo>
                <a:pt x="3612" y="0"/>
              </a:moveTo>
              <a:cubicBezTo>
                <a:pt x="13999" y="1762"/>
                <a:pt x="21600" y="10760"/>
                <a:pt x="21600" y="21296"/>
              </a:cubicBezTo>
              <a:lnTo>
                <a:pt x="0" y="21296"/>
              </a:lnTo>
              <a:lnTo>
                <a:pt x="3612"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71</xdr:row>
      <xdr:rowOff>0</xdr:rowOff>
    </xdr:from>
    <xdr:to>
      <xdr:col>28</xdr:col>
      <xdr:colOff>0</xdr:colOff>
      <xdr:row>71</xdr:row>
      <xdr:rowOff>0</xdr:rowOff>
    </xdr:to>
    <xdr:sp>
      <xdr:nvSpPr>
        <xdr:cNvPr id="28" name="直線矢印コネクタ 45"/>
        <xdr:cNvSpPr>
          <a:spLocks/>
        </xdr:cNvSpPr>
      </xdr:nvSpPr>
      <xdr:spPr>
        <a:xfrm flipV="1">
          <a:off x="4286250" y="13449300"/>
          <a:ext cx="2381250" cy="0"/>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180975</xdr:colOff>
      <xdr:row>70</xdr:row>
      <xdr:rowOff>9525</xdr:rowOff>
    </xdr:from>
    <xdr:to>
      <xdr:col>24</xdr:col>
      <xdr:colOff>66675</xdr:colOff>
      <xdr:row>71</xdr:row>
      <xdr:rowOff>180975</xdr:rowOff>
    </xdr:to>
    <xdr:sp>
      <xdr:nvSpPr>
        <xdr:cNvPr id="29" name="正方形/長方形 46"/>
        <xdr:cNvSpPr>
          <a:spLocks/>
        </xdr:cNvSpPr>
      </xdr:nvSpPr>
      <xdr:spPr>
        <a:xfrm>
          <a:off x="5181600" y="13277850"/>
          <a:ext cx="600075" cy="352425"/>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25</xdr:col>
      <xdr:colOff>142875</xdr:colOff>
      <xdr:row>62</xdr:row>
      <xdr:rowOff>104775</xdr:rowOff>
    </xdr:from>
    <xdr:to>
      <xdr:col>29</xdr:col>
      <xdr:colOff>104775</xdr:colOff>
      <xdr:row>67</xdr:row>
      <xdr:rowOff>180975</xdr:rowOff>
    </xdr:to>
    <xdr:sp>
      <xdr:nvSpPr>
        <xdr:cNvPr id="30" name="円弧 37"/>
        <xdr:cNvSpPr>
          <a:spLocks/>
        </xdr:cNvSpPr>
      </xdr:nvSpPr>
      <xdr:spPr>
        <a:xfrm rot="12200637">
          <a:off x="6096000" y="11868150"/>
          <a:ext cx="914400" cy="1038225"/>
        </a:xfrm>
        <a:custGeom>
          <a:pathLst>
            <a:path stroke="0" h="1000125" w="914400">
              <a:moveTo>
                <a:pt x="457200" y="0"/>
              </a:moveTo>
              <a:cubicBezTo>
                <a:pt x="524350" y="0"/>
                <a:pt x="590675" y="16178"/>
                <a:pt x="651462" y="47385"/>
              </a:cubicBezTo>
              <a:lnTo>
                <a:pt x="457200" y="500063"/>
              </a:lnTo>
              <a:lnTo>
                <a:pt x="457200" y="0"/>
              </a:lnTo>
              <a:close/>
            </a:path>
            <a:path fill="none" h="1000125" w="914400">
              <a:moveTo>
                <a:pt x="457200" y="0"/>
              </a:moveTo>
              <a:cubicBezTo>
                <a:pt x="524350" y="0"/>
                <a:pt x="590675" y="16178"/>
                <a:pt x="651462" y="47385"/>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62</xdr:row>
      <xdr:rowOff>76200</xdr:rowOff>
    </xdr:from>
    <xdr:to>
      <xdr:col>28</xdr:col>
      <xdr:colOff>95250</xdr:colOff>
      <xdr:row>67</xdr:row>
      <xdr:rowOff>161925</xdr:rowOff>
    </xdr:to>
    <xdr:sp>
      <xdr:nvSpPr>
        <xdr:cNvPr id="31" name="円弧 36"/>
        <xdr:cNvSpPr>
          <a:spLocks/>
        </xdr:cNvSpPr>
      </xdr:nvSpPr>
      <xdr:spPr>
        <a:xfrm rot="8167598">
          <a:off x="5848350" y="11839575"/>
          <a:ext cx="914400" cy="1047750"/>
        </a:xfrm>
        <a:custGeom>
          <a:pathLst>
            <a:path stroke="0" h="1000125" w="914400">
              <a:moveTo>
                <a:pt x="457200" y="0"/>
              </a:moveTo>
              <a:cubicBezTo>
                <a:pt x="524350" y="0"/>
                <a:pt x="590675" y="16178"/>
                <a:pt x="651462" y="47385"/>
              </a:cubicBezTo>
              <a:lnTo>
                <a:pt x="457200" y="500063"/>
              </a:lnTo>
              <a:lnTo>
                <a:pt x="457200" y="0"/>
              </a:lnTo>
              <a:close/>
            </a:path>
            <a:path fill="none" h="1000125" w="914400">
              <a:moveTo>
                <a:pt x="457200" y="0"/>
              </a:moveTo>
              <a:cubicBezTo>
                <a:pt x="524350" y="0"/>
                <a:pt x="590675" y="16178"/>
                <a:pt x="651462" y="47385"/>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104775</xdr:rowOff>
    </xdr:from>
    <xdr:to>
      <xdr:col>22</xdr:col>
      <xdr:colOff>0</xdr:colOff>
      <xdr:row>41</xdr:row>
      <xdr:rowOff>19050</xdr:rowOff>
    </xdr:to>
    <xdr:sp>
      <xdr:nvSpPr>
        <xdr:cNvPr id="32" name="Arc 1"/>
        <xdr:cNvSpPr>
          <a:spLocks/>
        </xdr:cNvSpPr>
      </xdr:nvSpPr>
      <xdr:spPr>
        <a:xfrm rot="16200000">
          <a:off x="4286250" y="7372350"/>
          <a:ext cx="952500" cy="457200"/>
        </a:xfrm>
        <a:custGeom>
          <a:pathLst>
            <a:path fill="none" h="21563" w="21600">
              <a:moveTo>
                <a:pt x="9564" y="-1"/>
              </a:moveTo>
              <a:cubicBezTo>
                <a:pt x="16934" y="3639"/>
                <a:pt x="21600" y="11147"/>
                <a:pt x="21600" y="19367"/>
              </a:cubicBezTo>
              <a:cubicBezTo>
                <a:pt x="21600" y="20100"/>
                <a:pt x="21562" y="20833"/>
                <a:pt x="21488" y="21563"/>
              </a:cubicBezTo>
            </a:path>
            <a:path stroke="0" h="21563" w="21600">
              <a:moveTo>
                <a:pt x="9564" y="-1"/>
              </a:moveTo>
              <a:cubicBezTo>
                <a:pt x="16934" y="3639"/>
                <a:pt x="21600" y="11147"/>
                <a:pt x="21600" y="19367"/>
              </a:cubicBezTo>
              <a:cubicBezTo>
                <a:pt x="21600" y="20100"/>
                <a:pt x="21562" y="20833"/>
                <a:pt x="21488" y="21563"/>
              </a:cubicBezTo>
              <a:lnTo>
                <a:pt x="0" y="19367"/>
              </a:lnTo>
              <a:lnTo>
                <a:pt x="9564"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38</xdr:row>
      <xdr:rowOff>95250</xdr:rowOff>
    </xdr:from>
    <xdr:to>
      <xdr:col>13</xdr:col>
      <xdr:colOff>0</xdr:colOff>
      <xdr:row>40</xdr:row>
      <xdr:rowOff>114300</xdr:rowOff>
    </xdr:to>
    <xdr:sp>
      <xdr:nvSpPr>
        <xdr:cNvPr id="33" name="Arc 4"/>
        <xdr:cNvSpPr>
          <a:spLocks/>
        </xdr:cNvSpPr>
      </xdr:nvSpPr>
      <xdr:spPr>
        <a:xfrm rot="16200000">
          <a:off x="2381250" y="7362825"/>
          <a:ext cx="714375" cy="381000"/>
        </a:xfrm>
        <a:custGeom>
          <a:pathLst>
            <a:path fill="none" h="22961" w="21600">
              <a:moveTo>
                <a:pt x="6415" y="-1"/>
              </a:moveTo>
              <a:cubicBezTo>
                <a:pt x="15446" y="2808"/>
                <a:pt x="21600" y="11166"/>
                <a:pt x="21600" y="20625"/>
              </a:cubicBezTo>
              <a:cubicBezTo>
                <a:pt x="21600" y="21405"/>
                <a:pt x="21557" y="22185"/>
                <a:pt x="21473" y="22961"/>
              </a:cubicBezTo>
            </a:path>
            <a:path stroke="0" h="22961" w="21600">
              <a:moveTo>
                <a:pt x="6415" y="-1"/>
              </a:moveTo>
              <a:cubicBezTo>
                <a:pt x="15446" y="2808"/>
                <a:pt x="21600" y="11166"/>
                <a:pt x="21600" y="20625"/>
              </a:cubicBezTo>
              <a:cubicBezTo>
                <a:pt x="21600" y="21405"/>
                <a:pt x="21557" y="22185"/>
                <a:pt x="21473" y="22961"/>
              </a:cubicBezTo>
              <a:lnTo>
                <a:pt x="0" y="20625"/>
              </a:lnTo>
              <a:lnTo>
                <a:pt x="6415"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44</xdr:row>
      <xdr:rowOff>0</xdr:rowOff>
    </xdr:from>
    <xdr:to>
      <xdr:col>18</xdr:col>
      <xdr:colOff>0</xdr:colOff>
      <xdr:row>44</xdr:row>
      <xdr:rowOff>0</xdr:rowOff>
    </xdr:to>
    <xdr:sp>
      <xdr:nvSpPr>
        <xdr:cNvPr id="34" name="直線矢印コネクタ 53"/>
        <xdr:cNvSpPr>
          <a:spLocks/>
        </xdr:cNvSpPr>
      </xdr:nvSpPr>
      <xdr:spPr>
        <a:xfrm>
          <a:off x="2381250" y="8353425"/>
          <a:ext cx="1905000" cy="0"/>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51</xdr:row>
      <xdr:rowOff>180975</xdr:rowOff>
    </xdr:from>
    <xdr:to>
      <xdr:col>20</xdr:col>
      <xdr:colOff>0</xdr:colOff>
      <xdr:row>52</xdr:row>
      <xdr:rowOff>0</xdr:rowOff>
    </xdr:to>
    <xdr:sp>
      <xdr:nvSpPr>
        <xdr:cNvPr id="35" name="直線矢印コネクタ 54"/>
        <xdr:cNvSpPr>
          <a:spLocks/>
        </xdr:cNvSpPr>
      </xdr:nvSpPr>
      <xdr:spPr>
        <a:xfrm>
          <a:off x="2381250" y="9791700"/>
          <a:ext cx="2381250" cy="0"/>
        </a:xfrm>
        <a:prstGeom prst="straightConnector1">
          <a:avLst/>
        </a:prstGeom>
        <a:noFill/>
        <a:ln w="38100" cmpd="sng">
          <a:solidFill>
            <a:srgbClr val="FF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48</xdr:row>
      <xdr:rowOff>0</xdr:rowOff>
    </xdr:from>
    <xdr:to>
      <xdr:col>20</xdr:col>
      <xdr:colOff>0</xdr:colOff>
      <xdr:row>48</xdr:row>
      <xdr:rowOff>0</xdr:rowOff>
    </xdr:to>
    <xdr:sp>
      <xdr:nvSpPr>
        <xdr:cNvPr id="36" name="直線矢印コネクタ 55"/>
        <xdr:cNvSpPr>
          <a:spLocks/>
        </xdr:cNvSpPr>
      </xdr:nvSpPr>
      <xdr:spPr>
        <a:xfrm>
          <a:off x="2381250" y="9077325"/>
          <a:ext cx="2381250" cy="0"/>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43</xdr:row>
      <xdr:rowOff>9525</xdr:rowOff>
    </xdr:from>
    <xdr:to>
      <xdr:col>15</xdr:col>
      <xdr:colOff>57150</xdr:colOff>
      <xdr:row>45</xdr:row>
      <xdr:rowOff>0</xdr:rowOff>
    </xdr:to>
    <xdr:sp>
      <xdr:nvSpPr>
        <xdr:cNvPr id="37" name="正方形/長方形 56"/>
        <xdr:cNvSpPr>
          <a:spLocks/>
        </xdr:cNvSpPr>
      </xdr:nvSpPr>
      <xdr:spPr>
        <a:xfrm>
          <a:off x="3028950" y="8181975"/>
          <a:ext cx="600075" cy="352425"/>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98</a:t>
          </a:r>
          <a:r>
            <a:rPr lang="en-US" cap="none" sz="1100" b="0" i="0" u="none" baseline="0">
              <a:solidFill>
                <a:srgbClr val="000000"/>
              </a:solidFill>
            </a:rPr>
            <a:t>日</a:t>
          </a:r>
        </a:p>
      </xdr:txBody>
    </xdr:sp>
    <xdr:clientData/>
  </xdr:twoCellAnchor>
  <xdr:twoCellAnchor>
    <xdr:from>
      <xdr:col>13</xdr:col>
      <xdr:colOff>57150</xdr:colOff>
      <xdr:row>51</xdr:row>
      <xdr:rowOff>9525</xdr:rowOff>
    </xdr:from>
    <xdr:to>
      <xdr:col>16</xdr:col>
      <xdr:colOff>161925</xdr:colOff>
      <xdr:row>53</xdr:row>
      <xdr:rowOff>9525</xdr:rowOff>
    </xdr:to>
    <xdr:sp>
      <xdr:nvSpPr>
        <xdr:cNvPr id="38" name="正方形/長方形 57"/>
        <xdr:cNvSpPr>
          <a:spLocks/>
        </xdr:cNvSpPr>
      </xdr:nvSpPr>
      <xdr:spPr>
        <a:xfrm>
          <a:off x="3152775" y="9620250"/>
          <a:ext cx="819150" cy="361950"/>
        </a:xfrm>
        <a:prstGeom prst="rect">
          <a:avLst/>
        </a:prstGeom>
        <a:solidFill>
          <a:srgbClr val="FFFFFF"/>
        </a:solidFill>
        <a:ln w="12700" cmpd="sng">
          <a:solidFill>
            <a:srgbClr val="41719C"/>
          </a:solidFill>
          <a:headEnd type="none"/>
          <a:tailEnd type="none"/>
        </a:ln>
      </xdr:spPr>
      <xdr:txBody>
        <a:bodyPr vertOverflow="clip" wrap="square" lIns="45720" tIns="22860" rIns="45720" bIns="22860" anchor="ctr"/>
        <a:p>
          <a:pPr algn="ctr">
            <a:defRPr/>
          </a:pPr>
          <a:r>
            <a:rPr lang="en-US" cap="none" sz="1100" b="0" i="0" u="none" baseline="0">
              <a:solidFill>
                <a:srgbClr val="000000"/>
              </a:solidFill>
            </a:rPr>
            <a:t>98</a:t>
          </a:r>
          <a:r>
            <a:rPr lang="en-US" cap="none" sz="1100" b="0" i="0" u="none" baseline="0">
              <a:solidFill>
                <a:srgbClr val="000000"/>
              </a:solidFill>
            </a:rPr>
            <a:t>＋</a:t>
          </a:r>
          <a:r>
            <a:rPr lang="en-US" cap="none" sz="1100" b="0" i="0" u="none" baseline="0">
              <a:solidFill>
                <a:srgbClr val="000000"/>
              </a:solidFill>
            </a:rPr>
            <a:t>α</a:t>
          </a:r>
          <a:r>
            <a:rPr lang="en-US" cap="none" sz="1100" b="0" i="0" u="none" baseline="0">
              <a:solidFill>
                <a:srgbClr val="000000"/>
              </a:solidFill>
            </a:rPr>
            <a:t>日</a:t>
          </a:r>
        </a:p>
      </xdr:txBody>
    </xdr:sp>
    <xdr:clientData/>
  </xdr:twoCellAnchor>
  <xdr:twoCellAnchor>
    <xdr:from>
      <xdr:col>20</xdr:col>
      <xdr:colOff>0</xdr:colOff>
      <xdr:row>52</xdr:row>
      <xdr:rowOff>0</xdr:rowOff>
    </xdr:from>
    <xdr:to>
      <xdr:col>30</xdr:col>
      <xdr:colOff>0</xdr:colOff>
      <xdr:row>52</xdr:row>
      <xdr:rowOff>0</xdr:rowOff>
    </xdr:to>
    <xdr:sp>
      <xdr:nvSpPr>
        <xdr:cNvPr id="39" name="直線矢印コネクタ 58"/>
        <xdr:cNvSpPr>
          <a:spLocks/>
        </xdr:cNvSpPr>
      </xdr:nvSpPr>
      <xdr:spPr>
        <a:xfrm>
          <a:off x="4762500" y="9791700"/>
          <a:ext cx="2381250" cy="0"/>
        </a:xfrm>
        <a:prstGeom prst="straightConnector1">
          <a:avLst/>
        </a:prstGeom>
        <a:noFill/>
        <a:ln w="38100" cmpd="sng">
          <a:solidFill>
            <a:srgbClr val="FF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51</xdr:row>
      <xdr:rowOff>0</xdr:rowOff>
    </xdr:from>
    <xdr:to>
      <xdr:col>26</xdr:col>
      <xdr:colOff>66675</xdr:colOff>
      <xdr:row>53</xdr:row>
      <xdr:rowOff>0</xdr:rowOff>
    </xdr:to>
    <xdr:sp>
      <xdr:nvSpPr>
        <xdr:cNvPr id="40" name="正方形/長方形 59"/>
        <xdr:cNvSpPr>
          <a:spLocks/>
        </xdr:cNvSpPr>
      </xdr:nvSpPr>
      <xdr:spPr>
        <a:xfrm>
          <a:off x="5648325" y="9610725"/>
          <a:ext cx="609600" cy="361950"/>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13</xdr:col>
      <xdr:colOff>57150</xdr:colOff>
      <xdr:row>46</xdr:row>
      <xdr:rowOff>180975</xdr:rowOff>
    </xdr:from>
    <xdr:to>
      <xdr:col>16</xdr:col>
      <xdr:colOff>180975</xdr:colOff>
      <xdr:row>48</xdr:row>
      <xdr:rowOff>180975</xdr:rowOff>
    </xdr:to>
    <xdr:sp>
      <xdr:nvSpPr>
        <xdr:cNvPr id="41" name="正方形/長方形 60"/>
        <xdr:cNvSpPr>
          <a:spLocks/>
        </xdr:cNvSpPr>
      </xdr:nvSpPr>
      <xdr:spPr>
        <a:xfrm>
          <a:off x="3152775" y="8896350"/>
          <a:ext cx="838200" cy="361950"/>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98</a:t>
          </a:r>
          <a:r>
            <a:rPr lang="en-US" cap="none" sz="1100" b="0" i="0" u="none" baseline="0">
              <a:solidFill>
                <a:srgbClr val="000000"/>
              </a:solidFill>
            </a:rPr>
            <a:t>＋</a:t>
          </a:r>
          <a:r>
            <a:rPr lang="en-US" cap="none" sz="1100" b="0" i="0" u="none" baseline="0">
              <a:solidFill>
                <a:srgbClr val="000000"/>
              </a:solidFill>
            </a:rPr>
            <a:t>α</a:t>
          </a:r>
          <a:r>
            <a:rPr lang="en-US" cap="none" sz="1100" b="0" i="0" u="none" baseline="0">
              <a:solidFill>
                <a:srgbClr val="000000"/>
              </a:solidFill>
            </a:rPr>
            <a:t>日</a:t>
          </a:r>
        </a:p>
      </xdr:txBody>
    </xdr:sp>
    <xdr:clientData/>
  </xdr:twoCellAnchor>
  <xdr:twoCellAnchor>
    <xdr:from>
      <xdr:col>20</xdr:col>
      <xdr:colOff>0</xdr:colOff>
      <xdr:row>48</xdr:row>
      <xdr:rowOff>0</xdr:rowOff>
    </xdr:from>
    <xdr:to>
      <xdr:col>30</xdr:col>
      <xdr:colOff>0</xdr:colOff>
      <xdr:row>48</xdr:row>
      <xdr:rowOff>0</xdr:rowOff>
    </xdr:to>
    <xdr:sp>
      <xdr:nvSpPr>
        <xdr:cNvPr id="42" name="直線矢印コネクタ 61"/>
        <xdr:cNvSpPr>
          <a:spLocks/>
        </xdr:cNvSpPr>
      </xdr:nvSpPr>
      <xdr:spPr>
        <a:xfrm>
          <a:off x="4762500" y="9077325"/>
          <a:ext cx="2381250" cy="0"/>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47</xdr:row>
      <xdr:rowOff>9525</xdr:rowOff>
    </xdr:from>
    <xdr:to>
      <xdr:col>26</xdr:col>
      <xdr:colOff>66675</xdr:colOff>
      <xdr:row>49</xdr:row>
      <xdr:rowOff>0</xdr:rowOff>
    </xdr:to>
    <xdr:sp>
      <xdr:nvSpPr>
        <xdr:cNvPr id="43" name="正方形/長方形 62"/>
        <xdr:cNvSpPr>
          <a:spLocks/>
        </xdr:cNvSpPr>
      </xdr:nvSpPr>
      <xdr:spPr>
        <a:xfrm>
          <a:off x="5638800" y="8905875"/>
          <a:ext cx="619125" cy="352425"/>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16</xdr:col>
      <xdr:colOff>152400</xdr:colOff>
      <xdr:row>35</xdr:row>
      <xdr:rowOff>57150</xdr:rowOff>
    </xdr:from>
    <xdr:to>
      <xdr:col>20</xdr:col>
      <xdr:colOff>114300</xdr:colOff>
      <xdr:row>40</xdr:row>
      <xdr:rowOff>152400</xdr:rowOff>
    </xdr:to>
    <xdr:sp>
      <xdr:nvSpPr>
        <xdr:cNvPr id="44" name="円弧 39"/>
        <xdr:cNvSpPr>
          <a:spLocks/>
        </xdr:cNvSpPr>
      </xdr:nvSpPr>
      <xdr:spPr>
        <a:xfrm rot="8241727">
          <a:off x="3962400" y="6724650"/>
          <a:ext cx="914400" cy="1057275"/>
        </a:xfrm>
        <a:custGeom>
          <a:pathLst>
            <a:path stroke="0" h="904875" w="914400">
              <a:moveTo>
                <a:pt x="457200" y="0"/>
              </a:moveTo>
              <a:cubicBezTo>
                <a:pt x="518609" y="0"/>
                <a:pt x="579388" y="12242"/>
                <a:pt x="635911" y="35996"/>
              </a:cubicBezTo>
              <a:lnTo>
                <a:pt x="457200" y="452438"/>
              </a:lnTo>
              <a:lnTo>
                <a:pt x="457200" y="0"/>
              </a:lnTo>
              <a:close/>
            </a:path>
            <a:path fill="none" h="904875" w="914400">
              <a:moveTo>
                <a:pt x="457200" y="0"/>
              </a:moveTo>
              <a:cubicBezTo>
                <a:pt x="518609" y="0"/>
                <a:pt x="579388" y="12242"/>
                <a:pt x="635911" y="35996"/>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38</xdr:row>
      <xdr:rowOff>104775</xdr:rowOff>
    </xdr:from>
    <xdr:to>
      <xdr:col>27</xdr:col>
      <xdr:colOff>238125</xdr:colOff>
      <xdr:row>40</xdr:row>
      <xdr:rowOff>57150</xdr:rowOff>
    </xdr:to>
    <xdr:sp>
      <xdr:nvSpPr>
        <xdr:cNvPr id="45" name="Arc 5"/>
        <xdr:cNvSpPr>
          <a:spLocks/>
        </xdr:cNvSpPr>
      </xdr:nvSpPr>
      <xdr:spPr>
        <a:xfrm rot="16200000" flipV="1">
          <a:off x="5715000" y="7372350"/>
          <a:ext cx="952500" cy="314325"/>
        </a:xfrm>
        <a:custGeom>
          <a:pathLst>
            <a:path fill="none" h="21296" w="21600">
              <a:moveTo>
                <a:pt x="3612" y="0"/>
              </a:moveTo>
              <a:cubicBezTo>
                <a:pt x="13999" y="1762"/>
                <a:pt x="21600" y="10760"/>
                <a:pt x="21600" y="21296"/>
              </a:cubicBezTo>
            </a:path>
            <a:path stroke="0" h="21296" w="21600">
              <a:moveTo>
                <a:pt x="3612" y="0"/>
              </a:moveTo>
              <a:cubicBezTo>
                <a:pt x="13999" y="1762"/>
                <a:pt x="21600" y="10760"/>
                <a:pt x="21600" y="21296"/>
              </a:cubicBezTo>
              <a:lnTo>
                <a:pt x="0" y="21296"/>
              </a:lnTo>
              <a:lnTo>
                <a:pt x="3612"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238125</xdr:colOff>
      <xdr:row>38</xdr:row>
      <xdr:rowOff>104775</xdr:rowOff>
    </xdr:from>
    <xdr:to>
      <xdr:col>17</xdr:col>
      <xdr:colOff>238125</xdr:colOff>
      <xdr:row>40</xdr:row>
      <xdr:rowOff>47625</xdr:rowOff>
    </xdr:to>
    <xdr:sp>
      <xdr:nvSpPr>
        <xdr:cNvPr id="46" name="Arc 5"/>
        <xdr:cNvSpPr>
          <a:spLocks/>
        </xdr:cNvSpPr>
      </xdr:nvSpPr>
      <xdr:spPr>
        <a:xfrm rot="16200000" flipV="1">
          <a:off x="3571875" y="7372350"/>
          <a:ext cx="714375" cy="304800"/>
        </a:xfrm>
        <a:custGeom>
          <a:pathLst>
            <a:path fill="none" h="21296" w="21600">
              <a:moveTo>
                <a:pt x="3612" y="0"/>
              </a:moveTo>
              <a:cubicBezTo>
                <a:pt x="13999" y="1762"/>
                <a:pt x="21600" y="10760"/>
                <a:pt x="21600" y="21296"/>
              </a:cubicBezTo>
            </a:path>
            <a:path stroke="0" h="21296" w="21600">
              <a:moveTo>
                <a:pt x="3612" y="0"/>
              </a:moveTo>
              <a:cubicBezTo>
                <a:pt x="13999" y="1762"/>
                <a:pt x="21600" y="10760"/>
                <a:pt x="21600" y="21296"/>
              </a:cubicBezTo>
              <a:lnTo>
                <a:pt x="0" y="21296"/>
              </a:lnTo>
              <a:lnTo>
                <a:pt x="3612"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44</xdr:row>
      <xdr:rowOff>0</xdr:rowOff>
    </xdr:from>
    <xdr:to>
      <xdr:col>28</xdr:col>
      <xdr:colOff>0</xdr:colOff>
      <xdr:row>44</xdr:row>
      <xdr:rowOff>9525</xdr:rowOff>
    </xdr:to>
    <xdr:sp>
      <xdr:nvSpPr>
        <xdr:cNvPr id="47" name="直線矢印コネクタ 67"/>
        <xdr:cNvSpPr>
          <a:spLocks/>
        </xdr:cNvSpPr>
      </xdr:nvSpPr>
      <xdr:spPr>
        <a:xfrm>
          <a:off x="4295775" y="8353425"/>
          <a:ext cx="2371725" cy="9525"/>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43</xdr:row>
      <xdr:rowOff>9525</xdr:rowOff>
    </xdr:from>
    <xdr:to>
      <xdr:col>24</xdr:col>
      <xdr:colOff>57150</xdr:colOff>
      <xdr:row>45</xdr:row>
      <xdr:rowOff>9525</xdr:rowOff>
    </xdr:to>
    <xdr:sp>
      <xdr:nvSpPr>
        <xdr:cNvPr id="48" name="正方形/長方形 68"/>
        <xdr:cNvSpPr>
          <a:spLocks/>
        </xdr:cNvSpPr>
      </xdr:nvSpPr>
      <xdr:spPr>
        <a:xfrm>
          <a:off x="5191125" y="8181975"/>
          <a:ext cx="581025" cy="361950"/>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27</xdr:col>
      <xdr:colOff>142875</xdr:colOff>
      <xdr:row>36</xdr:row>
      <xdr:rowOff>28575</xdr:rowOff>
    </xdr:from>
    <xdr:to>
      <xdr:col>30</xdr:col>
      <xdr:colOff>180975</xdr:colOff>
      <xdr:row>40</xdr:row>
      <xdr:rowOff>133350</xdr:rowOff>
    </xdr:to>
    <xdr:sp>
      <xdr:nvSpPr>
        <xdr:cNvPr id="49" name="円弧 90"/>
        <xdr:cNvSpPr>
          <a:spLocks/>
        </xdr:cNvSpPr>
      </xdr:nvSpPr>
      <xdr:spPr>
        <a:xfrm rot="11854911">
          <a:off x="6572250" y="6877050"/>
          <a:ext cx="752475" cy="885825"/>
        </a:xfrm>
        <a:custGeom>
          <a:pathLst>
            <a:path stroke="0" h="841548" w="752668">
              <a:moveTo>
                <a:pt x="378365" y="6"/>
              </a:moveTo>
              <a:cubicBezTo>
                <a:pt x="435987" y="354"/>
                <a:pt x="492768" y="15491"/>
                <a:pt x="544330" y="44252"/>
              </a:cubicBezTo>
              <a:lnTo>
                <a:pt x="376334" y="420774"/>
              </a:lnTo>
              <a:lnTo>
                <a:pt x="378365" y="6"/>
              </a:lnTo>
              <a:close/>
            </a:path>
            <a:path fill="none" h="841548" w="752668">
              <a:moveTo>
                <a:pt x="378365" y="6"/>
              </a:moveTo>
              <a:cubicBezTo>
                <a:pt x="435987" y="354"/>
                <a:pt x="492768" y="15491"/>
                <a:pt x="544330" y="44252"/>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209550</xdr:colOff>
      <xdr:row>35</xdr:row>
      <xdr:rowOff>57150</xdr:rowOff>
    </xdr:from>
    <xdr:to>
      <xdr:col>30</xdr:col>
      <xdr:colOff>57150</xdr:colOff>
      <xdr:row>40</xdr:row>
      <xdr:rowOff>161925</xdr:rowOff>
    </xdr:to>
    <xdr:sp>
      <xdr:nvSpPr>
        <xdr:cNvPr id="50" name="円弧 39"/>
        <xdr:cNvSpPr>
          <a:spLocks/>
        </xdr:cNvSpPr>
      </xdr:nvSpPr>
      <xdr:spPr>
        <a:xfrm rot="8232750">
          <a:off x="6400800" y="6724650"/>
          <a:ext cx="800100" cy="1066800"/>
        </a:xfrm>
        <a:custGeom>
          <a:pathLst>
            <a:path stroke="0" h="904875" w="914400">
              <a:moveTo>
                <a:pt x="457200" y="0"/>
              </a:moveTo>
              <a:cubicBezTo>
                <a:pt x="518609" y="0"/>
                <a:pt x="579388" y="12242"/>
                <a:pt x="635911" y="35996"/>
              </a:cubicBezTo>
              <a:lnTo>
                <a:pt x="457200" y="452438"/>
              </a:lnTo>
              <a:lnTo>
                <a:pt x="457200" y="0"/>
              </a:lnTo>
              <a:close/>
            </a:path>
            <a:path fill="none" h="904875" w="914400">
              <a:moveTo>
                <a:pt x="457200" y="0"/>
              </a:moveTo>
              <a:cubicBezTo>
                <a:pt x="518609" y="0"/>
                <a:pt x="579388" y="12242"/>
                <a:pt x="635911" y="35996"/>
              </a:cubicBezTo>
            </a:path>
          </a:pathLst>
        </a:cu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93</xdr:row>
      <xdr:rowOff>104775</xdr:rowOff>
    </xdr:from>
    <xdr:to>
      <xdr:col>24</xdr:col>
      <xdr:colOff>0</xdr:colOff>
      <xdr:row>96</xdr:row>
      <xdr:rowOff>19050</xdr:rowOff>
    </xdr:to>
    <xdr:sp>
      <xdr:nvSpPr>
        <xdr:cNvPr id="51" name="Arc 1"/>
        <xdr:cNvSpPr>
          <a:spLocks/>
        </xdr:cNvSpPr>
      </xdr:nvSpPr>
      <xdr:spPr>
        <a:xfrm rot="16200000">
          <a:off x="4762500" y="17716500"/>
          <a:ext cx="952500" cy="457200"/>
        </a:xfrm>
        <a:custGeom>
          <a:pathLst>
            <a:path fill="none" h="21563" w="21600">
              <a:moveTo>
                <a:pt x="9564" y="-1"/>
              </a:moveTo>
              <a:cubicBezTo>
                <a:pt x="16934" y="3639"/>
                <a:pt x="21600" y="11147"/>
                <a:pt x="21600" y="19367"/>
              </a:cubicBezTo>
              <a:cubicBezTo>
                <a:pt x="21600" y="20100"/>
                <a:pt x="21562" y="20833"/>
                <a:pt x="21488" y="21563"/>
              </a:cubicBezTo>
            </a:path>
            <a:path stroke="0" h="21563" w="21600">
              <a:moveTo>
                <a:pt x="9564" y="-1"/>
              </a:moveTo>
              <a:cubicBezTo>
                <a:pt x="16934" y="3639"/>
                <a:pt x="21600" y="11147"/>
                <a:pt x="21600" y="19367"/>
              </a:cubicBezTo>
              <a:cubicBezTo>
                <a:pt x="21600" y="20100"/>
                <a:pt x="21562" y="20833"/>
                <a:pt x="21488" y="21563"/>
              </a:cubicBezTo>
              <a:lnTo>
                <a:pt x="0" y="19367"/>
              </a:lnTo>
              <a:lnTo>
                <a:pt x="9564"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93</xdr:row>
      <xdr:rowOff>95250</xdr:rowOff>
    </xdr:from>
    <xdr:to>
      <xdr:col>15</xdr:col>
      <xdr:colOff>0</xdr:colOff>
      <xdr:row>95</xdr:row>
      <xdr:rowOff>114300</xdr:rowOff>
    </xdr:to>
    <xdr:sp>
      <xdr:nvSpPr>
        <xdr:cNvPr id="52" name="Arc 4"/>
        <xdr:cNvSpPr>
          <a:spLocks/>
        </xdr:cNvSpPr>
      </xdr:nvSpPr>
      <xdr:spPr>
        <a:xfrm rot="16200000">
          <a:off x="2857500" y="17706975"/>
          <a:ext cx="714375" cy="381000"/>
        </a:xfrm>
        <a:custGeom>
          <a:pathLst>
            <a:path fill="none" h="22961" w="21600">
              <a:moveTo>
                <a:pt x="6415" y="-1"/>
              </a:moveTo>
              <a:cubicBezTo>
                <a:pt x="15446" y="2808"/>
                <a:pt x="21600" y="11166"/>
                <a:pt x="21600" y="20625"/>
              </a:cubicBezTo>
              <a:cubicBezTo>
                <a:pt x="21600" y="21405"/>
                <a:pt x="21557" y="22185"/>
                <a:pt x="21473" y="22961"/>
              </a:cubicBezTo>
            </a:path>
            <a:path stroke="0" h="22961" w="21600">
              <a:moveTo>
                <a:pt x="6415" y="-1"/>
              </a:moveTo>
              <a:cubicBezTo>
                <a:pt x="15446" y="2808"/>
                <a:pt x="21600" y="11166"/>
                <a:pt x="21600" y="20625"/>
              </a:cubicBezTo>
              <a:cubicBezTo>
                <a:pt x="21600" y="21405"/>
                <a:pt x="21557" y="22185"/>
                <a:pt x="21473" y="22961"/>
              </a:cubicBezTo>
              <a:lnTo>
                <a:pt x="0" y="20625"/>
              </a:lnTo>
              <a:lnTo>
                <a:pt x="6415"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93</xdr:row>
      <xdr:rowOff>104775</xdr:rowOff>
    </xdr:from>
    <xdr:to>
      <xdr:col>19</xdr:col>
      <xdr:colOff>238125</xdr:colOff>
      <xdr:row>95</xdr:row>
      <xdr:rowOff>47625</xdr:rowOff>
    </xdr:to>
    <xdr:sp>
      <xdr:nvSpPr>
        <xdr:cNvPr id="53" name="Arc 5"/>
        <xdr:cNvSpPr>
          <a:spLocks/>
        </xdr:cNvSpPr>
      </xdr:nvSpPr>
      <xdr:spPr>
        <a:xfrm rot="16200000" flipV="1">
          <a:off x="4048125" y="17716500"/>
          <a:ext cx="714375" cy="304800"/>
        </a:xfrm>
        <a:custGeom>
          <a:pathLst>
            <a:path fill="none" h="21296" w="21600">
              <a:moveTo>
                <a:pt x="3612" y="0"/>
              </a:moveTo>
              <a:cubicBezTo>
                <a:pt x="13999" y="1762"/>
                <a:pt x="21600" y="10760"/>
                <a:pt x="21600" y="21296"/>
              </a:cubicBezTo>
            </a:path>
            <a:path stroke="0" h="21296" w="21600">
              <a:moveTo>
                <a:pt x="3612" y="0"/>
              </a:moveTo>
              <a:cubicBezTo>
                <a:pt x="13999" y="1762"/>
                <a:pt x="21600" y="10760"/>
                <a:pt x="21600" y="21296"/>
              </a:cubicBezTo>
              <a:lnTo>
                <a:pt x="0" y="21296"/>
              </a:lnTo>
              <a:lnTo>
                <a:pt x="3612"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98</xdr:row>
      <xdr:rowOff>180975</xdr:rowOff>
    </xdr:from>
    <xdr:to>
      <xdr:col>20</xdr:col>
      <xdr:colOff>0</xdr:colOff>
      <xdr:row>99</xdr:row>
      <xdr:rowOff>0</xdr:rowOff>
    </xdr:to>
    <xdr:sp>
      <xdr:nvSpPr>
        <xdr:cNvPr id="54" name="直線矢印コネクタ 92"/>
        <xdr:cNvSpPr>
          <a:spLocks/>
        </xdr:cNvSpPr>
      </xdr:nvSpPr>
      <xdr:spPr>
        <a:xfrm>
          <a:off x="2867025" y="18697575"/>
          <a:ext cx="1895475" cy="0"/>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106</xdr:row>
      <xdr:rowOff>9525</xdr:rowOff>
    </xdr:from>
    <xdr:to>
      <xdr:col>18</xdr:col>
      <xdr:colOff>0</xdr:colOff>
      <xdr:row>106</xdr:row>
      <xdr:rowOff>9525</xdr:rowOff>
    </xdr:to>
    <xdr:sp>
      <xdr:nvSpPr>
        <xdr:cNvPr id="55" name="直線矢印コネクタ 93"/>
        <xdr:cNvSpPr>
          <a:spLocks/>
        </xdr:cNvSpPr>
      </xdr:nvSpPr>
      <xdr:spPr>
        <a:xfrm>
          <a:off x="2152650" y="19964400"/>
          <a:ext cx="2133600" cy="0"/>
        </a:xfrm>
        <a:prstGeom prst="straightConnector1">
          <a:avLst/>
        </a:prstGeom>
        <a:noFill/>
        <a:ln w="38100" cmpd="sng">
          <a:solidFill>
            <a:srgbClr val="FF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103</xdr:row>
      <xdr:rowOff>0</xdr:rowOff>
    </xdr:from>
    <xdr:to>
      <xdr:col>18</xdr:col>
      <xdr:colOff>0</xdr:colOff>
      <xdr:row>103</xdr:row>
      <xdr:rowOff>9525</xdr:rowOff>
    </xdr:to>
    <xdr:sp>
      <xdr:nvSpPr>
        <xdr:cNvPr id="56" name="直線矢印コネクタ 94"/>
        <xdr:cNvSpPr>
          <a:spLocks/>
        </xdr:cNvSpPr>
      </xdr:nvSpPr>
      <xdr:spPr>
        <a:xfrm>
          <a:off x="2143125" y="19421475"/>
          <a:ext cx="2143125" cy="9525"/>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98</xdr:row>
      <xdr:rowOff>9525</xdr:rowOff>
    </xdr:from>
    <xdr:to>
      <xdr:col>17</xdr:col>
      <xdr:colOff>47625</xdr:colOff>
      <xdr:row>99</xdr:row>
      <xdr:rowOff>180975</xdr:rowOff>
    </xdr:to>
    <xdr:sp>
      <xdr:nvSpPr>
        <xdr:cNvPr id="57" name="正方形/長方形 95"/>
        <xdr:cNvSpPr>
          <a:spLocks/>
        </xdr:cNvSpPr>
      </xdr:nvSpPr>
      <xdr:spPr>
        <a:xfrm>
          <a:off x="3505200" y="18526125"/>
          <a:ext cx="590550" cy="352425"/>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98</a:t>
          </a:r>
          <a:r>
            <a:rPr lang="en-US" cap="none" sz="1100" b="0" i="0" u="none" baseline="0">
              <a:solidFill>
                <a:srgbClr val="000000"/>
              </a:solidFill>
            </a:rPr>
            <a:t>日</a:t>
          </a:r>
        </a:p>
      </xdr:txBody>
    </xdr:sp>
    <xdr:clientData/>
  </xdr:twoCellAnchor>
  <xdr:twoCellAnchor>
    <xdr:from>
      <xdr:col>11</xdr:col>
      <xdr:colOff>180975</xdr:colOff>
      <xdr:row>105</xdr:row>
      <xdr:rowOff>9525</xdr:rowOff>
    </xdr:from>
    <xdr:to>
      <xdr:col>14</xdr:col>
      <xdr:colOff>47625</xdr:colOff>
      <xdr:row>107</xdr:row>
      <xdr:rowOff>0</xdr:rowOff>
    </xdr:to>
    <xdr:sp>
      <xdr:nvSpPr>
        <xdr:cNvPr id="58" name="正方形/長方形 97"/>
        <xdr:cNvSpPr>
          <a:spLocks/>
        </xdr:cNvSpPr>
      </xdr:nvSpPr>
      <xdr:spPr>
        <a:xfrm>
          <a:off x="2800350" y="19783425"/>
          <a:ext cx="581025" cy="342900"/>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26</xdr:col>
      <xdr:colOff>0</xdr:colOff>
      <xdr:row>93</xdr:row>
      <xdr:rowOff>104775</xdr:rowOff>
    </xdr:from>
    <xdr:to>
      <xdr:col>30</xdr:col>
      <xdr:colOff>9525</xdr:colOff>
      <xdr:row>95</xdr:row>
      <xdr:rowOff>47625</xdr:rowOff>
    </xdr:to>
    <xdr:sp>
      <xdr:nvSpPr>
        <xdr:cNvPr id="59" name="Arc 5"/>
        <xdr:cNvSpPr>
          <a:spLocks/>
        </xdr:cNvSpPr>
      </xdr:nvSpPr>
      <xdr:spPr>
        <a:xfrm rot="16200000" flipV="1">
          <a:off x="6191250" y="17716500"/>
          <a:ext cx="962025" cy="304800"/>
        </a:xfrm>
        <a:custGeom>
          <a:pathLst>
            <a:path fill="none" h="21296" w="21600">
              <a:moveTo>
                <a:pt x="3612" y="0"/>
              </a:moveTo>
              <a:cubicBezTo>
                <a:pt x="13999" y="1762"/>
                <a:pt x="21600" y="10760"/>
                <a:pt x="21600" y="21296"/>
              </a:cubicBezTo>
            </a:path>
            <a:path stroke="0" h="21296" w="21600">
              <a:moveTo>
                <a:pt x="3612" y="0"/>
              </a:moveTo>
              <a:cubicBezTo>
                <a:pt x="13999" y="1762"/>
                <a:pt x="21600" y="10760"/>
                <a:pt x="21600" y="21296"/>
              </a:cubicBezTo>
              <a:lnTo>
                <a:pt x="0" y="21296"/>
              </a:lnTo>
              <a:lnTo>
                <a:pt x="3612"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99</xdr:row>
      <xdr:rowOff>0</xdr:rowOff>
    </xdr:from>
    <xdr:to>
      <xdr:col>30</xdr:col>
      <xdr:colOff>0</xdr:colOff>
      <xdr:row>99</xdr:row>
      <xdr:rowOff>0</xdr:rowOff>
    </xdr:to>
    <xdr:sp>
      <xdr:nvSpPr>
        <xdr:cNvPr id="60" name="直線矢印コネクタ 104"/>
        <xdr:cNvSpPr>
          <a:spLocks/>
        </xdr:cNvSpPr>
      </xdr:nvSpPr>
      <xdr:spPr>
        <a:xfrm flipV="1">
          <a:off x="4762500" y="18697575"/>
          <a:ext cx="2381250" cy="0"/>
        </a:xfrm>
        <a:prstGeom prst="straightConnector1">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98</xdr:row>
      <xdr:rowOff>9525</xdr:rowOff>
    </xdr:from>
    <xdr:to>
      <xdr:col>26</xdr:col>
      <xdr:colOff>66675</xdr:colOff>
      <xdr:row>99</xdr:row>
      <xdr:rowOff>180975</xdr:rowOff>
    </xdr:to>
    <xdr:sp>
      <xdr:nvSpPr>
        <xdr:cNvPr id="61" name="正方形/長方形 105"/>
        <xdr:cNvSpPr>
          <a:spLocks/>
        </xdr:cNvSpPr>
      </xdr:nvSpPr>
      <xdr:spPr>
        <a:xfrm>
          <a:off x="5657850" y="18526125"/>
          <a:ext cx="600075" cy="352425"/>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9</xdr:col>
      <xdr:colOff>0</xdr:colOff>
      <xdr:row>91</xdr:row>
      <xdr:rowOff>0</xdr:rowOff>
    </xdr:from>
    <xdr:to>
      <xdr:col>13</xdr:col>
      <xdr:colOff>0</xdr:colOff>
      <xdr:row>96</xdr:row>
      <xdr:rowOff>142875</xdr:rowOff>
    </xdr:to>
    <xdr:sp>
      <xdr:nvSpPr>
        <xdr:cNvPr id="62" name="Arc 4"/>
        <xdr:cNvSpPr>
          <a:spLocks/>
        </xdr:cNvSpPr>
      </xdr:nvSpPr>
      <xdr:spPr>
        <a:xfrm rot="16200000">
          <a:off x="2143125" y="17192625"/>
          <a:ext cx="952500" cy="1104900"/>
        </a:xfrm>
        <a:custGeom>
          <a:pathLst>
            <a:path fill="none" h="22961" w="21600">
              <a:moveTo>
                <a:pt x="6415" y="-1"/>
              </a:moveTo>
              <a:cubicBezTo>
                <a:pt x="15446" y="2808"/>
                <a:pt x="21600" y="11166"/>
                <a:pt x="21600" y="20625"/>
              </a:cubicBezTo>
              <a:cubicBezTo>
                <a:pt x="21600" y="21405"/>
                <a:pt x="21557" y="22185"/>
                <a:pt x="21473" y="22961"/>
              </a:cubicBezTo>
            </a:path>
            <a:path stroke="0" h="22961" w="21600">
              <a:moveTo>
                <a:pt x="6415" y="-1"/>
              </a:moveTo>
              <a:cubicBezTo>
                <a:pt x="15446" y="2808"/>
                <a:pt x="21600" y="11166"/>
                <a:pt x="21600" y="20625"/>
              </a:cubicBezTo>
              <a:cubicBezTo>
                <a:pt x="21600" y="21405"/>
                <a:pt x="21557" y="22185"/>
                <a:pt x="21473" y="22961"/>
              </a:cubicBezTo>
              <a:lnTo>
                <a:pt x="0" y="20625"/>
              </a:lnTo>
              <a:lnTo>
                <a:pt x="6415"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90</xdr:row>
      <xdr:rowOff>104775</xdr:rowOff>
    </xdr:from>
    <xdr:to>
      <xdr:col>19</xdr:col>
      <xdr:colOff>114300</xdr:colOff>
      <xdr:row>96</xdr:row>
      <xdr:rowOff>9525</xdr:rowOff>
    </xdr:to>
    <xdr:sp>
      <xdr:nvSpPr>
        <xdr:cNvPr id="63" name="Arc 4"/>
        <xdr:cNvSpPr>
          <a:spLocks/>
        </xdr:cNvSpPr>
      </xdr:nvSpPr>
      <xdr:spPr>
        <a:xfrm rot="20485632">
          <a:off x="3686175" y="17116425"/>
          <a:ext cx="952500" cy="1047750"/>
        </a:xfrm>
        <a:custGeom>
          <a:pathLst>
            <a:path fill="none" h="22961" w="21600">
              <a:moveTo>
                <a:pt x="6415" y="-1"/>
              </a:moveTo>
              <a:cubicBezTo>
                <a:pt x="15446" y="2808"/>
                <a:pt x="21600" y="11166"/>
                <a:pt x="21600" y="20625"/>
              </a:cubicBezTo>
              <a:cubicBezTo>
                <a:pt x="21600" y="21405"/>
                <a:pt x="21557" y="22185"/>
                <a:pt x="21473" y="22961"/>
              </a:cubicBezTo>
            </a:path>
            <a:path stroke="0" h="22961" w="21600">
              <a:moveTo>
                <a:pt x="6415" y="-1"/>
              </a:moveTo>
              <a:cubicBezTo>
                <a:pt x="15446" y="2808"/>
                <a:pt x="21600" y="11166"/>
                <a:pt x="21600" y="20625"/>
              </a:cubicBezTo>
              <a:cubicBezTo>
                <a:pt x="21600" y="21405"/>
                <a:pt x="21557" y="22185"/>
                <a:pt x="21473" y="22961"/>
              </a:cubicBezTo>
              <a:lnTo>
                <a:pt x="0" y="20625"/>
              </a:lnTo>
              <a:lnTo>
                <a:pt x="6415"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102</xdr:row>
      <xdr:rowOff>0</xdr:rowOff>
    </xdr:from>
    <xdr:to>
      <xdr:col>14</xdr:col>
      <xdr:colOff>47625</xdr:colOff>
      <xdr:row>103</xdr:row>
      <xdr:rowOff>171450</xdr:rowOff>
    </xdr:to>
    <xdr:sp>
      <xdr:nvSpPr>
        <xdr:cNvPr id="64" name="正方形/長方形 110"/>
        <xdr:cNvSpPr>
          <a:spLocks/>
        </xdr:cNvSpPr>
      </xdr:nvSpPr>
      <xdr:spPr>
        <a:xfrm>
          <a:off x="2800350" y="19240500"/>
          <a:ext cx="581025" cy="352425"/>
        </a:xfrm>
        <a:prstGeom prst="rect">
          <a:avLst/>
        </a:prstGeom>
        <a:solidFill>
          <a:srgbClr val="FFFFFF"/>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000000"/>
              </a:solidFill>
            </a:rPr>
            <a:t>56</a:t>
          </a:r>
          <a:r>
            <a:rPr lang="en-US" cap="none" sz="1100" b="0" i="0" u="none" baseline="0">
              <a:solidFill>
                <a:srgbClr val="000000"/>
              </a:solidFill>
            </a:rPr>
            <a:t>日</a:t>
          </a:r>
        </a:p>
      </xdr:txBody>
    </xdr:sp>
    <xdr:clientData/>
  </xdr:twoCellAnchor>
  <xdr:twoCellAnchor>
    <xdr:from>
      <xdr:col>11</xdr:col>
      <xdr:colOff>47625</xdr:colOff>
      <xdr:row>77</xdr:row>
      <xdr:rowOff>0</xdr:rowOff>
    </xdr:from>
    <xdr:to>
      <xdr:col>14</xdr:col>
      <xdr:colOff>190500</xdr:colOff>
      <xdr:row>79</xdr:row>
      <xdr:rowOff>0</xdr:rowOff>
    </xdr:to>
    <xdr:sp>
      <xdr:nvSpPr>
        <xdr:cNvPr id="65" name="正方形/長方形 96"/>
        <xdr:cNvSpPr>
          <a:spLocks/>
        </xdr:cNvSpPr>
      </xdr:nvSpPr>
      <xdr:spPr>
        <a:xfrm>
          <a:off x="2667000" y="14525625"/>
          <a:ext cx="857250" cy="361950"/>
        </a:xfrm>
        <a:prstGeom prst="rect">
          <a:avLst/>
        </a:prstGeom>
        <a:solidFill>
          <a:srgbClr val="FFFFFF"/>
        </a:solidFill>
        <a:ln w="12700" cmpd="sng">
          <a:solidFill>
            <a:srgbClr val="41719C"/>
          </a:solidFill>
          <a:headEnd type="none"/>
          <a:tailEnd type="none"/>
        </a:ln>
      </xdr:spPr>
      <xdr:txBody>
        <a:bodyPr vertOverflow="clip" wrap="square" lIns="45720" tIns="22860" rIns="45720" bIns="22860" anchor="ctr"/>
        <a:p>
          <a:pPr algn="ctr">
            <a:defRPr/>
          </a:pPr>
          <a:r>
            <a:rPr lang="en-US" cap="none" sz="1100" b="0" i="0" u="none" baseline="0">
              <a:solidFill>
                <a:srgbClr val="000000"/>
              </a:solidFill>
            </a:rPr>
            <a:t>98</a:t>
          </a:r>
          <a:r>
            <a:rPr lang="en-US" cap="none" sz="1100" b="0" i="0" u="none" baseline="0">
              <a:solidFill>
                <a:srgbClr val="000000"/>
              </a:solidFill>
            </a:rPr>
            <a:t>-α</a:t>
          </a:r>
          <a:r>
            <a:rPr lang="en-US" cap="none" sz="1100" b="0" i="0" u="none" baseline="0">
              <a:solidFill>
                <a:srgbClr val="000000"/>
              </a:solidFill>
            </a:rPr>
            <a:t>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66675</xdr:colOff>
      <xdr:row>3</xdr:row>
      <xdr:rowOff>9525</xdr:rowOff>
    </xdr:from>
    <xdr:to>
      <xdr:col>31</xdr:col>
      <xdr:colOff>19050</xdr:colOff>
      <xdr:row>4</xdr:row>
      <xdr:rowOff>66675</xdr:rowOff>
    </xdr:to>
    <xdr:sp>
      <xdr:nvSpPr>
        <xdr:cNvPr id="1" name="Oval 1"/>
        <xdr:cNvSpPr>
          <a:spLocks/>
        </xdr:cNvSpPr>
      </xdr:nvSpPr>
      <xdr:spPr>
        <a:xfrm>
          <a:off x="3267075" y="847725"/>
          <a:ext cx="180975" cy="171450"/>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5</xdr:row>
      <xdr:rowOff>142875</xdr:rowOff>
    </xdr:from>
    <xdr:to>
      <xdr:col>31</xdr:col>
      <xdr:colOff>19050</xdr:colOff>
      <xdr:row>7</xdr:row>
      <xdr:rowOff>9525</xdr:rowOff>
    </xdr:to>
    <xdr:sp>
      <xdr:nvSpPr>
        <xdr:cNvPr id="2" name="Oval 2"/>
        <xdr:cNvSpPr>
          <a:spLocks/>
        </xdr:cNvSpPr>
      </xdr:nvSpPr>
      <xdr:spPr>
        <a:xfrm>
          <a:off x="3267075" y="1247775"/>
          <a:ext cx="180975" cy="171450"/>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28575</xdr:colOff>
      <xdr:row>22</xdr:row>
      <xdr:rowOff>19050</xdr:rowOff>
    </xdr:from>
    <xdr:to>
      <xdr:col>58</xdr:col>
      <xdr:colOff>0</xdr:colOff>
      <xdr:row>23</xdr:row>
      <xdr:rowOff>0</xdr:rowOff>
    </xdr:to>
    <xdr:sp>
      <xdr:nvSpPr>
        <xdr:cNvPr id="3" name="Oval 2"/>
        <xdr:cNvSpPr>
          <a:spLocks noChangeAspect="1"/>
        </xdr:cNvSpPr>
      </xdr:nvSpPr>
      <xdr:spPr>
        <a:xfrm>
          <a:off x="5857875" y="4924425"/>
          <a:ext cx="657225" cy="361950"/>
        </a:xfrm>
        <a:prstGeom prst="ellipse">
          <a:avLst/>
        </a:prstGeom>
        <a:noFill/>
        <a:ln w="6350" cmpd="sng">
          <a:solidFill>
            <a:srgbClr val="000000">
              <a:alpha val="96076"/>
            </a:srgbClr>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66675</xdr:colOff>
      <xdr:row>3</xdr:row>
      <xdr:rowOff>9525</xdr:rowOff>
    </xdr:from>
    <xdr:to>
      <xdr:col>31</xdr:col>
      <xdr:colOff>19050</xdr:colOff>
      <xdr:row>4</xdr:row>
      <xdr:rowOff>66675</xdr:rowOff>
    </xdr:to>
    <xdr:sp>
      <xdr:nvSpPr>
        <xdr:cNvPr id="1" name="Oval 1"/>
        <xdr:cNvSpPr>
          <a:spLocks/>
        </xdr:cNvSpPr>
      </xdr:nvSpPr>
      <xdr:spPr>
        <a:xfrm>
          <a:off x="3267075" y="847725"/>
          <a:ext cx="180975" cy="171450"/>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5</xdr:row>
      <xdr:rowOff>142875</xdr:rowOff>
    </xdr:from>
    <xdr:to>
      <xdr:col>31</xdr:col>
      <xdr:colOff>19050</xdr:colOff>
      <xdr:row>7</xdr:row>
      <xdr:rowOff>9525</xdr:rowOff>
    </xdr:to>
    <xdr:sp>
      <xdr:nvSpPr>
        <xdr:cNvPr id="2" name="Oval 2"/>
        <xdr:cNvSpPr>
          <a:spLocks/>
        </xdr:cNvSpPr>
      </xdr:nvSpPr>
      <xdr:spPr>
        <a:xfrm>
          <a:off x="3267075" y="1247775"/>
          <a:ext cx="180975" cy="171450"/>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28575</xdr:colOff>
      <xdr:row>22</xdr:row>
      <xdr:rowOff>19050</xdr:rowOff>
    </xdr:from>
    <xdr:to>
      <xdr:col>58</xdr:col>
      <xdr:colOff>0</xdr:colOff>
      <xdr:row>23</xdr:row>
      <xdr:rowOff>0</xdr:rowOff>
    </xdr:to>
    <xdr:sp>
      <xdr:nvSpPr>
        <xdr:cNvPr id="3" name="Oval 2"/>
        <xdr:cNvSpPr>
          <a:spLocks noChangeAspect="1"/>
        </xdr:cNvSpPr>
      </xdr:nvSpPr>
      <xdr:spPr>
        <a:xfrm>
          <a:off x="5857875" y="4924425"/>
          <a:ext cx="657225" cy="361950"/>
        </a:xfrm>
        <a:prstGeom prst="ellipse">
          <a:avLst/>
        </a:prstGeom>
        <a:noFill/>
        <a:ln w="6350" cmpd="sng">
          <a:solidFill>
            <a:srgbClr val="000000">
              <a:alpha val="96076"/>
            </a:srgbClr>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BF112"/>
  <sheetViews>
    <sheetView showGridLines="0" tabSelected="1" zoomScaleSheetLayoutView="100" zoomScalePageLayoutView="0" workbookViewId="0" topLeftCell="A1">
      <selection activeCell="I9" sqref="I9:P10"/>
    </sheetView>
  </sheetViews>
  <sheetFormatPr defaultColWidth="3.125" defaultRowHeight="13.5"/>
  <cols>
    <col min="1" max="33" width="3.125" style="61" customWidth="1"/>
    <col min="34" max="41" width="4.00390625" style="81" hidden="1" customWidth="1"/>
    <col min="42" max="47" width="4.00390625" style="65" hidden="1" customWidth="1"/>
    <col min="48" max="50" width="3.50390625" style="65" hidden="1" customWidth="1"/>
    <col min="51" max="54" width="2.625" style="65" hidden="1" customWidth="1"/>
    <col min="55" max="55" width="3.50390625" style="81" customWidth="1"/>
    <col min="56" max="57" width="4.875" style="81" customWidth="1"/>
    <col min="58" max="58" width="4.875" style="61" customWidth="1"/>
    <col min="59" max="16384" width="3.125" style="61" customWidth="1"/>
  </cols>
  <sheetData>
    <row r="1" spans="1:32" ht="13.5" customHeight="1">
      <c r="A1" s="317" t="s">
        <v>78</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row>
    <row r="2" spans="1:39" ht="13.5" customHeight="1">
      <c r="A2" s="317"/>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L2" s="222"/>
      <c r="AM2" s="222"/>
    </row>
    <row r="3" spans="1:32" ht="13.5" customHeight="1">
      <c r="A3" s="317"/>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row>
    <row r="4" spans="1:40" ht="14.25">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M4" s="82"/>
      <c r="AN4" s="82"/>
    </row>
    <row r="5" spans="1:44" ht="15.75">
      <c r="A5" s="111"/>
      <c r="B5" s="111" t="s">
        <v>82</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P5" s="325"/>
      <c r="AQ5" s="325"/>
      <c r="AR5" s="325"/>
    </row>
    <row r="6" spans="1:32" ht="14.25">
      <c r="A6" s="111"/>
      <c r="B6" s="111" t="s">
        <v>270</v>
      </c>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row>
    <row r="7" spans="1:32" ht="14.25">
      <c r="A7" s="111"/>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row>
    <row r="8" spans="1:57" ht="15" thickBot="1">
      <c r="A8" s="111"/>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H8" s="252" t="s">
        <v>34</v>
      </c>
      <c r="AI8" s="253"/>
      <c r="AJ8" s="253"/>
      <c r="AK8" s="253"/>
      <c r="AL8" s="253"/>
      <c r="AM8" s="253"/>
      <c r="AN8" s="254"/>
      <c r="AO8" s="234" t="s">
        <v>199</v>
      </c>
      <c r="AP8" s="235"/>
      <c r="AQ8" s="235"/>
      <c r="AR8" s="235"/>
      <c r="AS8" s="235"/>
      <c r="AT8" s="235"/>
      <c r="AU8" s="236"/>
      <c r="BB8" s="81"/>
      <c r="BE8" s="61"/>
    </row>
    <row r="9" spans="1:57" ht="21" customHeight="1" thickTop="1">
      <c r="A9" s="111"/>
      <c r="B9" s="111"/>
      <c r="C9" s="111"/>
      <c r="D9" s="261" t="s">
        <v>46</v>
      </c>
      <c r="E9" s="261"/>
      <c r="F9" s="261"/>
      <c r="G9" s="261"/>
      <c r="H9" s="261"/>
      <c r="I9" s="326"/>
      <c r="J9" s="327"/>
      <c r="K9" s="327"/>
      <c r="L9" s="327"/>
      <c r="M9" s="327"/>
      <c r="N9" s="327"/>
      <c r="O9" s="327"/>
      <c r="P9" s="328"/>
      <c r="Q9" s="261" t="s">
        <v>47</v>
      </c>
      <c r="R9" s="261"/>
      <c r="S9" s="261"/>
      <c r="T9" s="261"/>
      <c r="U9" s="326"/>
      <c r="V9" s="327"/>
      <c r="W9" s="327"/>
      <c r="X9" s="327"/>
      <c r="Y9" s="327"/>
      <c r="Z9" s="327"/>
      <c r="AA9" s="327"/>
      <c r="AB9" s="328"/>
      <c r="AC9" s="111"/>
      <c r="AD9" s="111"/>
      <c r="AE9" s="111"/>
      <c r="AF9" s="111"/>
      <c r="AH9" s="105" t="s">
        <v>271</v>
      </c>
      <c r="AI9" s="231">
        <f>IF(I9="","",I9)</f>
      </c>
      <c r="AJ9" s="104" t="s">
        <v>5</v>
      </c>
      <c r="AK9" s="110">
        <f>IF(I9="","",MONTH(I9))</f>
      </c>
      <c r="AL9" s="100" t="s">
        <v>77</v>
      </c>
      <c r="AM9" s="100">
        <f>IF(I9="","",DAY(I9))</f>
      </c>
      <c r="AN9" s="101" t="s">
        <v>7</v>
      </c>
      <c r="AO9" s="237"/>
      <c r="AP9" s="238"/>
      <c r="AQ9" s="238"/>
      <c r="AR9" s="238"/>
      <c r="AS9" s="238"/>
      <c r="AT9" s="238"/>
      <c r="AU9" s="239"/>
      <c r="AY9" s="81"/>
      <c r="AZ9" s="81"/>
      <c r="BA9" s="81"/>
      <c r="BB9" s="61"/>
      <c r="BC9" s="61"/>
      <c r="BD9" s="61"/>
      <c r="BE9" s="61"/>
    </row>
    <row r="10" spans="1:50" ht="14.25" customHeight="1" thickBot="1">
      <c r="A10" s="111"/>
      <c r="B10" s="111"/>
      <c r="C10" s="111"/>
      <c r="D10" s="261"/>
      <c r="E10" s="261"/>
      <c r="F10" s="261"/>
      <c r="G10" s="261"/>
      <c r="H10" s="261"/>
      <c r="I10" s="329"/>
      <c r="J10" s="330"/>
      <c r="K10" s="330"/>
      <c r="L10" s="330"/>
      <c r="M10" s="330"/>
      <c r="N10" s="330"/>
      <c r="O10" s="330"/>
      <c r="P10" s="331"/>
      <c r="Q10" s="261"/>
      <c r="R10" s="261"/>
      <c r="S10" s="261"/>
      <c r="T10" s="261"/>
      <c r="U10" s="329"/>
      <c r="V10" s="330"/>
      <c r="W10" s="330"/>
      <c r="X10" s="330"/>
      <c r="Y10" s="330"/>
      <c r="Z10" s="330"/>
      <c r="AA10" s="330"/>
      <c r="AB10" s="331"/>
      <c r="AC10" s="111"/>
      <c r="AD10" s="111"/>
      <c r="AE10" s="111"/>
      <c r="AF10" s="111"/>
      <c r="AH10" s="252" t="s">
        <v>262</v>
      </c>
      <c r="AI10" s="253"/>
      <c r="AJ10" s="253"/>
      <c r="AK10" s="253"/>
      <c r="AL10" s="253"/>
      <c r="AM10" s="253"/>
      <c r="AN10" s="253"/>
      <c r="AO10" s="258" t="s">
        <v>271</v>
      </c>
      <c r="AP10" s="248">
        <f>IF(I9="","",(I9+56))</f>
      </c>
      <c r="AQ10" s="243" t="s">
        <v>5</v>
      </c>
      <c r="AR10" s="243">
        <f>IF(I9="","",(MONTH(I9+56)))</f>
      </c>
      <c r="AS10" s="243" t="s">
        <v>77</v>
      </c>
      <c r="AT10" s="243">
        <f>IF(I9="","",(DAY(I9+56)))</f>
      </c>
      <c r="AU10" s="240" t="s">
        <v>7</v>
      </c>
      <c r="AV10" s="199"/>
      <c r="AW10" s="106"/>
      <c r="AX10" s="106"/>
    </row>
    <row r="11" spans="1:57" ht="15" thickTop="1">
      <c r="A11" s="111"/>
      <c r="B11" s="111"/>
      <c r="C11" s="111"/>
      <c r="D11" s="111"/>
      <c r="E11" s="111"/>
      <c r="F11" s="111"/>
      <c r="G11" s="111"/>
      <c r="H11" s="111"/>
      <c r="I11" s="111"/>
      <c r="J11" s="111"/>
      <c r="K11" s="112"/>
      <c r="L11" s="112"/>
      <c r="M11" s="112"/>
      <c r="N11" s="112"/>
      <c r="O11" s="111"/>
      <c r="P11" s="111"/>
      <c r="Q11" s="111"/>
      <c r="R11" s="111"/>
      <c r="S11" s="111"/>
      <c r="T11" s="111"/>
      <c r="U11" s="111"/>
      <c r="V11" s="111"/>
      <c r="W11" s="111"/>
      <c r="X11" s="111"/>
      <c r="Y11" s="111"/>
      <c r="Z11" s="111"/>
      <c r="AA11" s="111"/>
      <c r="AB11" s="111"/>
      <c r="AC11" s="111"/>
      <c r="AD11" s="111"/>
      <c r="AE11" s="111"/>
      <c r="AF11" s="111"/>
      <c r="AH11" s="250" t="s">
        <v>271</v>
      </c>
      <c r="AI11" s="248">
        <f>IF(I9="","",I9-97)</f>
      </c>
      <c r="AJ11" s="246" t="s">
        <v>5</v>
      </c>
      <c r="AK11" s="235">
        <f>IF(I9="","",MONTH(I9-97))</f>
      </c>
      <c r="AL11" s="235" t="s">
        <v>77</v>
      </c>
      <c r="AM11" s="235">
        <f>IF(I9="","",DAY(I9-97))</f>
      </c>
      <c r="AN11" s="236" t="s">
        <v>7</v>
      </c>
      <c r="AO11" s="259"/>
      <c r="AP11" s="256"/>
      <c r="AQ11" s="244"/>
      <c r="AR11" s="244"/>
      <c r="AS11" s="244"/>
      <c r="AT11" s="244"/>
      <c r="AU11" s="241"/>
      <c r="AV11" s="255"/>
      <c r="BA11" s="81"/>
      <c r="BB11" s="81"/>
      <c r="BD11" s="61"/>
      <c r="BE11" s="61"/>
    </row>
    <row r="12" spans="1:57" ht="14.25">
      <c r="A12" s="111"/>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H12" s="251"/>
      <c r="AI12" s="249"/>
      <c r="AJ12" s="247"/>
      <c r="AK12" s="238"/>
      <c r="AL12" s="238"/>
      <c r="AM12" s="238"/>
      <c r="AN12" s="239"/>
      <c r="AO12" s="260"/>
      <c r="AP12" s="249"/>
      <c r="AQ12" s="245"/>
      <c r="AR12" s="245"/>
      <c r="AS12" s="245"/>
      <c r="AT12" s="245"/>
      <c r="AU12" s="242"/>
      <c r="AV12" s="255"/>
      <c r="BA12" s="81"/>
      <c r="BB12" s="81"/>
      <c r="BD12" s="61"/>
      <c r="BE12" s="61"/>
    </row>
    <row r="13" spans="1:57" s="62" customFormat="1" ht="18">
      <c r="A13" s="113"/>
      <c r="B13" s="113"/>
      <c r="C13" s="114" t="s">
        <v>48</v>
      </c>
      <c r="D13" s="113"/>
      <c r="E13" s="115" t="s">
        <v>49</v>
      </c>
      <c r="F13" s="113"/>
      <c r="G13" s="113"/>
      <c r="H13" s="113"/>
      <c r="I13" s="113"/>
      <c r="J13" s="113"/>
      <c r="K13" s="113"/>
      <c r="L13" s="113"/>
      <c r="M13" s="113"/>
      <c r="N13" s="113"/>
      <c r="O13" s="113"/>
      <c r="P13" s="296">
        <f>IF(OR($I$9="",$U$9=""),"",IF($I$9=$U$9,"","→"))</f>
      </c>
      <c r="Q13" s="296"/>
      <c r="R13" s="113"/>
      <c r="S13" s="116">
        <f>IF(OR($I$9="",$U$9=""),"",IF($I$9=$U$9,"","不　該　当"))</f>
      </c>
      <c r="T13" s="116"/>
      <c r="U13" s="113"/>
      <c r="V13" s="113"/>
      <c r="W13" s="113"/>
      <c r="X13" s="113"/>
      <c r="Y13" s="113"/>
      <c r="Z13" s="113"/>
      <c r="AA13" s="113"/>
      <c r="AB13" s="113"/>
      <c r="AC13" s="113"/>
      <c r="AD13" s="113"/>
      <c r="AE13" s="113"/>
      <c r="AF13" s="113"/>
      <c r="AO13" s="198"/>
      <c r="AP13" s="198"/>
      <c r="AQ13" s="198"/>
      <c r="AR13" s="198"/>
      <c r="AS13" s="198"/>
      <c r="AT13" s="198"/>
      <c r="AU13" s="198"/>
      <c r="AV13" s="198"/>
      <c r="AW13" s="198"/>
      <c r="AX13" s="198"/>
      <c r="AY13" s="65"/>
      <c r="AZ13" s="65"/>
      <c r="BA13" s="65"/>
      <c r="BB13" s="65"/>
      <c r="BC13" s="81"/>
      <c r="BD13" s="81"/>
      <c r="BE13" s="81"/>
    </row>
    <row r="14" spans="1:50" ht="14.25">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O14" s="90"/>
      <c r="AP14" s="108"/>
      <c r="AQ14" s="108"/>
      <c r="AR14" s="107"/>
      <c r="AS14" s="107"/>
      <c r="AT14" s="107"/>
      <c r="AU14" s="107"/>
      <c r="AV14" s="107"/>
      <c r="AW14" s="107"/>
      <c r="AX14" s="107"/>
    </row>
    <row r="15" spans="1:54" s="63" customFormat="1" ht="18.75" customHeight="1">
      <c r="A15" s="117"/>
      <c r="B15" s="117"/>
      <c r="C15" s="117"/>
      <c r="D15" s="117"/>
      <c r="E15" s="117"/>
      <c r="F15" s="117"/>
      <c r="G15" s="117"/>
      <c r="H15" s="117"/>
      <c r="I15" s="175"/>
      <c r="J15" s="290">
        <f>IF(OR($I$9="",$U$9=""),"",IF($I$9=$U$9,R15-97,""))</f>
      </c>
      <c r="K15" s="290"/>
      <c r="L15" s="117"/>
      <c r="M15" s="117"/>
      <c r="N15" s="117"/>
      <c r="O15" s="117"/>
      <c r="P15" s="117"/>
      <c r="Q15" s="117"/>
      <c r="R15" s="270">
        <f>IF(OR($I$9="",$U$9=""),"",IF($I$9=$U$9,$I$9,""))</f>
      </c>
      <c r="S15" s="270"/>
      <c r="T15" s="117"/>
      <c r="U15" s="117"/>
      <c r="V15" s="117"/>
      <c r="W15" s="117"/>
      <c r="X15" s="117"/>
      <c r="Y15" s="117"/>
      <c r="Z15" s="117"/>
      <c r="AA15" s="117"/>
      <c r="AB15" s="290">
        <f>IF(OR($I$9="",$U$9=""),"",IF($I$9=$U$9,R15+56,""))</f>
      </c>
      <c r="AC15" s="290"/>
      <c r="AD15" s="118"/>
      <c r="AE15" s="119"/>
      <c r="AF15" s="119"/>
      <c r="AH15" s="252" t="s">
        <v>83</v>
      </c>
      <c r="AI15" s="253"/>
      <c r="AJ15" s="253"/>
      <c r="AK15" s="253"/>
      <c r="AL15" s="253"/>
      <c r="AM15" s="253"/>
      <c r="AN15" s="254"/>
      <c r="AO15" s="234" t="s">
        <v>200</v>
      </c>
      <c r="AP15" s="235"/>
      <c r="AQ15" s="235"/>
      <c r="AR15" s="235"/>
      <c r="AS15" s="235"/>
      <c r="AT15" s="235"/>
      <c r="AU15" s="236"/>
      <c r="AV15" s="107"/>
      <c r="AW15" s="107"/>
      <c r="AX15" s="107"/>
      <c r="AY15" s="73"/>
      <c r="AZ15" s="73"/>
      <c r="BA15" s="73"/>
      <c r="BB15" s="73"/>
    </row>
    <row r="16" spans="1:50" ht="14.25">
      <c r="A16" s="120"/>
      <c r="B16" s="111"/>
      <c r="C16" s="111"/>
      <c r="D16" s="111"/>
      <c r="E16" s="111"/>
      <c r="F16" s="111"/>
      <c r="G16" s="111"/>
      <c r="H16" s="111"/>
      <c r="I16" s="111"/>
      <c r="J16" s="111"/>
      <c r="K16" s="111"/>
      <c r="L16" s="111"/>
      <c r="M16" s="111"/>
      <c r="N16" s="111"/>
      <c r="O16" s="111"/>
      <c r="P16" s="111"/>
      <c r="Q16" s="289" t="s">
        <v>34</v>
      </c>
      <c r="R16" s="289"/>
      <c r="S16" s="289"/>
      <c r="T16" s="289"/>
      <c r="U16" s="111"/>
      <c r="V16" s="111"/>
      <c r="W16" s="111"/>
      <c r="X16" s="111"/>
      <c r="Y16" s="111"/>
      <c r="Z16" s="111"/>
      <c r="AA16" s="111"/>
      <c r="AB16" s="111"/>
      <c r="AC16" s="111"/>
      <c r="AD16" s="111"/>
      <c r="AE16" s="111"/>
      <c r="AF16" s="111"/>
      <c r="AH16" s="105" t="s">
        <v>271</v>
      </c>
      <c r="AI16" s="231">
        <f>IF(U9="","",U9)</f>
      </c>
      <c r="AJ16" s="104" t="s">
        <v>5</v>
      </c>
      <c r="AK16" s="109">
        <f>IF(U9="","",MONTH(U9))</f>
      </c>
      <c r="AL16" s="100" t="s">
        <v>77</v>
      </c>
      <c r="AM16" s="102">
        <f>IF(U9="","",DAY(U9))</f>
      </c>
      <c r="AN16" s="101" t="s">
        <v>7</v>
      </c>
      <c r="AO16" s="237"/>
      <c r="AP16" s="238"/>
      <c r="AQ16" s="238"/>
      <c r="AR16" s="238"/>
      <c r="AS16" s="238"/>
      <c r="AT16" s="238"/>
      <c r="AU16" s="239"/>
      <c r="AV16" s="107"/>
      <c r="AW16" s="107"/>
      <c r="AX16" s="107"/>
    </row>
    <row r="17" spans="1:50" ht="14.25">
      <c r="A17" s="121" t="s">
        <v>50</v>
      </c>
      <c r="B17" s="111"/>
      <c r="C17" s="111"/>
      <c r="D17" s="111"/>
      <c r="E17" s="111"/>
      <c r="F17" s="111"/>
      <c r="G17" s="111"/>
      <c r="H17" s="111"/>
      <c r="I17" s="111"/>
      <c r="J17" s="111"/>
      <c r="K17" s="111"/>
      <c r="L17" s="111"/>
      <c r="M17" s="111"/>
      <c r="N17" s="261" t="s">
        <v>198</v>
      </c>
      <c r="O17" s="261"/>
      <c r="P17" s="111"/>
      <c r="Q17" s="111"/>
      <c r="R17" s="318" t="s">
        <v>51</v>
      </c>
      <c r="S17" s="289"/>
      <c r="T17" s="111"/>
      <c r="U17" s="111"/>
      <c r="V17" s="111"/>
      <c r="W17" s="261" t="s">
        <v>52</v>
      </c>
      <c r="X17" s="261"/>
      <c r="Y17" s="111"/>
      <c r="Z17" s="111"/>
      <c r="AA17" s="111"/>
      <c r="AB17" s="111"/>
      <c r="AC17" s="111"/>
      <c r="AD17" s="111"/>
      <c r="AE17" s="111"/>
      <c r="AF17" s="111"/>
      <c r="AH17" s="252" t="s">
        <v>263</v>
      </c>
      <c r="AI17" s="253"/>
      <c r="AJ17" s="253"/>
      <c r="AK17" s="253"/>
      <c r="AL17" s="253"/>
      <c r="AM17" s="253"/>
      <c r="AN17" s="253"/>
      <c r="AO17" s="250" t="s">
        <v>271</v>
      </c>
      <c r="AP17" s="248">
        <f>IF(AB15="",IF(AD39="",IF(Z65="",IF(R93="","",R93),Z65),AD39),AB15)</f>
      </c>
      <c r="AQ17" s="243" t="s">
        <v>5</v>
      </c>
      <c r="AR17" s="243">
        <f>IF(AB15="",IF(AD39="",IF(Z65="",IF(R93="","",MONTH(R93)),MONTH(Z65)),MONTH(AD39)),MONTH(AB15))</f>
      </c>
      <c r="AS17" s="243" t="s">
        <v>77</v>
      </c>
      <c r="AT17" s="243">
        <f>IF(AB15="",IF(AD39="",IF(Z65="",IF(R93="","",DAY(R93)),DAY(Z65)),DAY(AD39)),DAY(AB15))</f>
      </c>
      <c r="AU17" s="240" t="s">
        <v>7</v>
      </c>
      <c r="AV17" s="199"/>
      <c r="AW17" s="106"/>
      <c r="AX17" s="106"/>
    </row>
    <row r="18" spans="1:57" ht="14.25">
      <c r="A18" s="121" t="s">
        <v>53</v>
      </c>
      <c r="B18" s="111"/>
      <c r="C18" s="111"/>
      <c r="D18" s="111"/>
      <c r="E18" s="111"/>
      <c r="F18" s="111"/>
      <c r="G18" s="111"/>
      <c r="H18" s="111"/>
      <c r="I18" s="124"/>
      <c r="J18" s="125"/>
      <c r="K18" s="126"/>
      <c r="L18" s="126"/>
      <c r="M18" s="126"/>
      <c r="N18" s="126"/>
      <c r="O18" s="126"/>
      <c r="P18" s="126"/>
      <c r="Q18" s="126"/>
      <c r="R18" s="127"/>
      <c r="S18" s="126"/>
      <c r="T18" s="126"/>
      <c r="U18" s="126"/>
      <c r="V18" s="126"/>
      <c r="W18" s="126"/>
      <c r="X18" s="126"/>
      <c r="Y18" s="126"/>
      <c r="Z18" s="126"/>
      <c r="AA18" s="126"/>
      <c r="AB18" s="126"/>
      <c r="AC18" s="128"/>
      <c r="AD18" s="124"/>
      <c r="AE18" s="111"/>
      <c r="AF18" s="111"/>
      <c r="AH18" s="250" t="s">
        <v>271</v>
      </c>
      <c r="AI18" s="248">
        <f>IF(J15="",IF(J38="",IF(J65="",IF(I92="","",I92),J65),J38),J15)</f>
      </c>
      <c r="AJ18" s="246" t="s">
        <v>5</v>
      </c>
      <c r="AK18" s="235">
        <f>IF(J15="",IF(J38="",IF(J65="",IF(I92="","",MONTH(I92)),MONTH(J65)),MONTH(J38)),MONTH(J15))</f>
      </c>
      <c r="AL18" s="235" t="s">
        <v>77</v>
      </c>
      <c r="AM18" s="235">
        <f>IF(J15="",IF(J38="",IF(J65="",IF(I92="","",DAY(I92)),DAY(J65)),DAY(J38)),DAY(J15))</f>
      </c>
      <c r="AN18" s="236" t="s">
        <v>7</v>
      </c>
      <c r="AO18" s="257"/>
      <c r="AP18" s="256"/>
      <c r="AQ18" s="244"/>
      <c r="AR18" s="244"/>
      <c r="AS18" s="244"/>
      <c r="AT18" s="244"/>
      <c r="AU18" s="241"/>
      <c r="AV18" s="255"/>
      <c r="AZ18" s="81"/>
      <c r="BA18" s="81"/>
      <c r="BB18" s="81"/>
      <c r="BC18" s="61"/>
      <c r="BD18" s="61"/>
      <c r="BE18" s="61"/>
    </row>
    <row r="19" spans="1:57" ht="14.25">
      <c r="A19" s="121" t="s">
        <v>265</v>
      </c>
      <c r="B19" s="111"/>
      <c r="C19" s="111"/>
      <c r="D19" s="111"/>
      <c r="E19" s="111"/>
      <c r="F19" s="111"/>
      <c r="G19" s="111"/>
      <c r="H19" s="111"/>
      <c r="I19" s="124"/>
      <c r="J19" s="125"/>
      <c r="K19" s="111"/>
      <c r="L19" s="111"/>
      <c r="M19" s="111"/>
      <c r="N19" s="111"/>
      <c r="O19" s="111"/>
      <c r="P19" s="111"/>
      <c r="Q19" s="111"/>
      <c r="R19" s="125"/>
      <c r="S19" s="111"/>
      <c r="T19" s="111"/>
      <c r="U19" s="111"/>
      <c r="V19" s="111"/>
      <c r="W19" s="111"/>
      <c r="X19" s="111"/>
      <c r="Y19" s="111"/>
      <c r="Z19" s="111"/>
      <c r="AA19" s="111"/>
      <c r="AB19" s="111"/>
      <c r="AC19" s="128"/>
      <c r="AD19" s="124"/>
      <c r="AE19" s="111"/>
      <c r="AF19" s="111"/>
      <c r="AH19" s="251"/>
      <c r="AI19" s="249"/>
      <c r="AJ19" s="247"/>
      <c r="AK19" s="238"/>
      <c r="AL19" s="238"/>
      <c r="AM19" s="238"/>
      <c r="AN19" s="239"/>
      <c r="AO19" s="251"/>
      <c r="AP19" s="249"/>
      <c r="AQ19" s="245"/>
      <c r="AR19" s="245"/>
      <c r="AS19" s="245"/>
      <c r="AT19" s="245"/>
      <c r="AU19" s="242"/>
      <c r="AV19" s="255"/>
      <c r="AZ19" s="81"/>
      <c r="BA19" s="81"/>
      <c r="BB19" s="81"/>
      <c r="BC19" s="61"/>
      <c r="BD19" s="61"/>
      <c r="BE19" s="61"/>
    </row>
    <row r="20" spans="1:33" ht="14.25">
      <c r="A20" s="121"/>
      <c r="B20" s="111"/>
      <c r="C20" s="111"/>
      <c r="D20" s="111"/>
      <c r="E20" s="111"/>
      <c r="F20" s="111"/>
      <c r="G20" s="111"/>
      <c r="H20" s="111"/>
      <c r="I20" s="124"/>
      <c r="J20" s="124"/>
      <c r="K20" s="111"/>
      <c r="L20" s="111"/>
      <c r="M20" s="111"/>
      <c r="N20" s="111"/>
      <c r="O20" s="111"/>
      <c r="P20" s="111"/>
      <c r="Q20" s="111"/>
      <c r="R20" s="124"/>
      <c r="S20" s="124"/>
      <c r="T20" s="111"/>
      <c r="U20" s="111"/>
      <c r="V20" s="111"/>
      <c r="W20" s="111"/>
      <c r="X20" s="111"/>
      <c r="Y20" s="111"/>
      <c r="Z20" s="111"/>
      <c r="AA20" s="111"/>
      <c r="AB20" s="111"/>
      <c r="AC20" s="124"/>
      <c r="AD20" s="111"/>
      <c r="AE20" s="129"/>
      <c r="AF20" s="129"/>
      <c r="AG20" s="68"/>
    </row>
    <row r="21" spans="1:33" ht="14.25">
      <c r="A21" s="121" t="s">
        <v>54</v>
      </c>
      <c r="B21" s="111"/>
      <c r="C21" s="111"/>
      <c r="D21" s="111"/>
      <c r="E21" s="111"/>
      <c r="F21" s="111"/>
      <c r="G21" s="111"/>
      <c r="H21" s="124"/>
      <c r="I21" s="124"/>
      <c r="J21" s="124"/>
      <c r="K21" s="111"/>
      <c r="L21" s="111"/>
      <c r="M21" s="111"/>
      <c r="N21" s="111"/>
      <c r="O21" s="111"/>
      <c r="P21" s="111"/>
      <c r="Q21" s="111"/>
      <c r="R21" s="123"/>
      <c r="S21" s="124"/>
      <c r="T21" s="111"/>
      <c r="U21" s="111"/>
      <c r="V21" s="111"/>
      <c r="W21" s="111"/>
      <c r="X21" s="111"/>
      <c r="Y21" s="111"/>
      <c r="Z21" s="111"/>
      <c r="AA21" s="111"/>
      <c r="AB21" s="111"/>
      <c r="AC21" s="130"/>
      <c r="AD21" s="124"/>
      <c r="AE21" s="131"/>
      <c r="AF21" s="131"/>
      <c r="AG21" s="69"/>
    </row>
    <row r="22" spans="1:33" ht="14.25">
      <c r="A22" s="121" t="s">
        <v>266</v>
      </c>
      <c r="B22" s="111"/>
      <c r="C22" s="111"/>
      <c r="D22" s="111"/>
      <c r="E22" s="111"/>
      <c r="F22" s="111"/>
      <c r="G22" s="111"/>
      <c r="H22" s="124"/>
      <c r="I22" s="124"/>
      <c r="J22" s="124"/>
      <c r="K22" s="111"/>
      <c r="L22" s="111"/>
      <c r="M22" s="111"/>
      <c r="N22" s="111"/>
      <c r="O22" s="111"/>
      <c r="P22" s="111"/>
      <c r="Q22" s="111"/>
      <c r="R22" s="123"/>
      <c r="S22" s="124"/>
      <c r="T22" s="111"/>
      <c r="U22" s="111"/>
      <c r="V22" s="111"/>
      <c r="W22" s="111"/>
      <c r="X22" s="111"/>
      <c r="Y22" s="111"/>
      <c r="Z22" s="111"/>
      <c r="AA22" s="111"/>
      <c r="AB22" s="111"/>
      <c r="AC22" s="130"/>
      <c r="AD22" s="124"/>
      <c r="AE22" s="132"/>
      <c r="AF22" s="132"/>
      <c r="AG22" s="70"/>
    </row>
    <row r="23" spans="1:32" ht="14.25">
      <c r="A23" s="120"/>
      <c r="B23" s="111"/>
      <c r="C23" s="111"/>
      <c r="D23" s="111"/>
      <c r="E23" s="111"/>
      <c r="F23" s="111"/>
      <c r="G23" s="111"/>
      <c r="H23" s="124"/>
      <c r="I23" s="124"/>
      <c r="J23" s="124"/>
      <c r="K23" s="111"/>
      <c r="L23" s="111"/>
      <c r="M23" s="111"/>
      <c r="N23" s="111"/>
      <c r="O23" s="111"/>
      <c r="P23" s="111"/>
      <c r="Q23" s="111"/>
      <c r="R23" s="124"/>
      <c r="S23" s="124"/>
      <c r="T23" s="111"/>
      <c r="U23" s="111"/>
      <c r="V23" s="111"/>
      <c r="W23" s="111"/>
      <c r="X23" s="111"/>
      <c r="Y23" s="111"/>
      <c r="Z23" s="111"/>
      <c r="AA23" s="111"/>
      <c r="AB23" s="111"/>
      <c r="AC23" s="124"/>
      <c r="AD23" s="111"/>
      <c r="AE23" s="124"/>
      <c r="AF23" s="124"/>
    </row>
    <row r="24" spans="1:32" ht="13.5" customHeight="1">
      <c r="A24" s="111"/>
      <c r="B24" s="111"/>
      <c r="C24" s="111"/>
      <c r="D24" s="111"/>
      <c r="E24" s="111"/>
      <c r="F24" s="111"/>
      <c r="G24" s="111"/>
      <c r="H24" s="124"/>
      <c r="I24" s="124"/>
      <c r="J24" s="124"/>
      <c r="K24" s="111"/>
      <c r="L24" s="111"/>
      <c r="M24" s="111"/>
      <c r="N24" s="111"/>
      <c r="O24" s="111"/>
      <c r="P24" s="111"/>
      <c r="Q24" s="111"/>
      <c r="R24" s="124"/>
      <c r="S24" s="124"/>
      <c r="T24" s="111"/>
      <c r="U24" s="111"/>
      <c r="V24" s="111"/>
      <c r="W24" s="111"/>
      <c r="X24" s="111"/>
      <c r="Y24" s="111"/>
      <c r="Z24" s="111"/>
      <c r="AA24" s="111"/>
      <c r="AB24" s="111"/>
      <c r="AC24" s="124"/>
      <c r="AD24" s="111"/>
      <c r="AE24" s="124"/>
      <c r="AF24" s="124"/>
    </row>
    <row r="25" spans="1:40" ht="14.25">
      <c r="A25" s="286" t="s">
        <v>55</v>
      </c>
      <c r="B25" s="286"/>
      <c r="C25" s="286"/>
      <c r="D25" s="286"/>
      <c r="E25" s="286"/>
      <c r="F25" s="286"/>
      <c r="G25" s="133"/>
      <c r="H25" s="133"/>
      <c r="I25" s="172"/>
      <c r="J25" s="171"/>
      <c r="K25" s="111"/>
      <c r="L25" s="111"/>
      <c r="M25" s="111"/>
      <c r="N25" s="111"/>
      <c r="O25" s="111"/>
      <c r="P25" s="111"/>
      <c r="Q25" s="111"/>
      <c r="R25" s="123"/>
      <c r="S25" s="124"/>
      <c r="T25" s="111"/>
      <c r="U25" s="111"/>
      <c r="V25" s="111"/>
      <c r="W25" s="111"/>
      <c r="X25" s="111"/>
      <c r="Y25" s="111"/>
      <c r="Z25" s="111"/>
      <c r="AA25" s="111"/>
      <c r="AB25" s="124"/>
      <c r="AC25" s="134"/>
      <c r="AD25" s="135"/>
      <c r="AE25" s="124"/>
      <c r="AF25" s="124"/>
      <c r="AH25" s="287"/>
      <c r="AI25" s="287"/>
      <c r="AJ25" s="287"/>
      <c r="AK25" s="275"/>
      <c r="AL25" s="275"/>
      <c r="AM25" s="275"/>
      <c r="AN25" s="275"/>
    </row>
    <row r="26" spans="1:36" ht="14.25">
      <c r="A26" s="286"/>
      <c r="B26" s="286"/>
      <c r="C26" s="286"/>
      <c r="D26" s="286"/>
      <c r="E26" s="286"/>
      <c r="F26" s="286"/>
      <c r="G26" s="133"/>
      <c r="H26" s="133"/>
      <c r="I26" s="172"/>
      <c r="J26" s="171"/>
      <c r="K26" s="111"/>
      <c r="L26" s="111"/>
      <c r="M26" s="111"/>
      <c r="N26" s="111"/>
      <c r="O26" s="111"/>
      <c r="P26" s="111"/>
      <c r="Q26" s="111"/>
      <c r="R26" s="123"/>
      <c r="S26" s="124"/>
      <c r="T26" s="111"/>
      <c r="U26" s="111"/>
      <c r="V26" s="111"/>
      <c r="W26" s="111"/>
      <c r="X26" s="111"/>
      <c r="Y26" s="111"/>
      <c r="Z26" s="111"/>
      <c r="AA26" s="111"/>
      <c r="AB26" s="124"/>
      <c r="AC26" s="134"/>
      <c r="AD26" s="135"/>
      <c r="AE26" s="124"/>
      <c r="AF26" s="124"/>
      <c r="AH26" s="83"/>
      <c r="AI26" s="83"/>
      <c r="AJ26" s="83"/>
    </row>
    <row r="27" spans="1:58" ht="14.25">
      <c r="A27" s="111"/>
      <c r="B27" s="120"/>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61"/>
      <c r="AP27" s="81"/>
      <c r="BC27" s="65"/>
      <c r="BF27" s="81"/>
    </row>
    <row r="28" spans="1:54" ht="14.25">
      <c r="A28" s="111"/>
      <c r="B28" s="136"/>
      <c r="C28" s="136"/>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H28" s="263" t="s">
        <v>81</v>
      </c>
      <c r="AI28" s="264"/>
      <c r="AJ28" s="264"/>
      <c r="AK28" s="263" t="s">
        <v>80</v>
      </c>
      <c r="AL28" s="264"/>
      <c r="AM28" s="264"/>
      <c r="AN28" s="265"/>
      <c r="AO28" s="276" t="s">
        <v>72</v>
      </c>
      <c r="AP28" s="263" t="s">
        <v>73</v>
      </c>
      <c r="AQ28" s="264"/>
      <c r="AR28" s="264"/>
      <c r="AS28" s="264"/>
      <c r="AT28" s="264"/>
      <c r="AU28" s="264"/>
      <c r="AV28" s="264"/>
      <c r="AW28" s="264"/>
      <c r="AX28" s="264"/>
      <c r="AY28" s="264"/>
      <c r="AZ28" s="264"/>
      <c r="BA28" s="264"/>
      <c r="BB28" s="265"/>
    </row>
    <row r="29" spans="1:54" ht="16.5" customHeight="1">
      <c r="A29" s="111"/>
      <c r="B29" s="136"/>
      <c r="C29" s="136"/>
      <c r="D29" s="111"/>
      <c r="E29" s="111" t="s">
        <v>56</v>
      </c>
      <c r="F29" s="111"/>
      <c r="G29" s="111"/>
      <c r="H29" s="111"/>
      <c r="I29" s="111"/>
      <c r="J29" s="111"/>
      <c r="K29" s="111"/>
      <c r="L29" s="111"/>
      <c r="M29" s="111"/>
      <c r="N29" s="111"/>
      <c r="O29" s="111"/>
      <c r="P29" s="111"/>
      <c r="Q29" s="111"/>
      <c r="R29" s="269">
        <f>AH30</f>
      </c>
      <c r="S29" s="269"/>
      <c r="T29" s="269"/>
      <c r="U29" s="111" t="s">
        <v>57</v>
      </c>
      <c r="V29" s="269">
        <f>AK30</f>
      </c>
      <c r="W29" s="269"/>
      <c r="X29" s="269"/>
      <c r="Y29" s="111" t="s">
        <v>58</v>
      </c>
      <c r="Z29" s="111"/>
      <c r="AA29" s="111"/>
      <c r="AB29" s="111"/>
      <c r="AC29" s="111"/>
      <c r="AD29" s="111"/>
      <c r="AE29" s="111"/>
      <c r="AF29" s="111"/>
      <c r="AH29" s="266"/>
      <c r="AI29" s="267"/>
      <c r="AJ29" s="267"/>
      <c r="AK29" s="266"/>
      <c r="AL29" s="267"/>
      <c r="AM29" s="267"/>
      <c r="AN29" s="268"/>
      <c r="AO29" s="276"/>
      <c r="AP29" s="266"/>
      <c r="AQ29" s="267"/>
      <c r="AR29" s="267"/>
      <c r="AS29" s="267"/>
      <c r="AT29" s="267"/>
      <c r="AU29" s="267"/>
      <c r="AV29" s="267"/>
      <c r="AW29" s="267"/>
      <c r="AX29" s="267"/>
      <c r="AY29" s="267"/>
      <c r="AZ29" s="267"/>
      <c r="BA29" s="267"/>
      <c r="BB29" s="268"/>
    </row>
    <row r="30" spans="1:54" ht="16.5" customHeight="1" thickBot="1">
      <c r="A30" s="111"/>
      <c r="B30" s="111"/>
      <c r="C30" s="111"/>
      <c r="D30" s="111"/>
      <c r="E30" s="111" t="s">
        <v>59</v>
      </c>
      <c r="F30" s="111"/>
      <c r="G30" s="111"/>
      <c r="H30" s="111"/>
      <c r="I30" s="291">
        <f>AP31</f>
      </c>
      <c r="J30" s="291"/>
      <c r="K30" s="111" t="s">
        <v>57</v>
      </c>
      <c r="L30" s="292">
        <f>AU31</f>
      </c>
      <c r="M30" s="293"/>
      <c r="N30" s="111" t="s">
        <v>60</v>
      </c>
      <c r="O30" s="279">
        <f>AZ30</f>
      </c>
      <c r="P30" s="279"/>
      <c r="Q30" s="137" t="s">
        <v>61</v>
      </c>
      <c r="R30" s="137"/>
      <c r="S30" s="111"/>
      <c r="T30" s="111"/>
      <c r="U30" s="111"/>
      <c r="V30" s="111"/>
      <c r="W30" s="111"/>
      <c r="X30" s="111"/>
      <c r="Y30" s="111"/>
      <c r="Z30" s="111"/>
      <c r="AA30" s="111"/>
      <c r="AB30" s="111"/>
      <c r="AC30" s="111"/>
      <c r="AD30" s="111"/>
      <c r="AE30" s="111"/>
      <c r="AF30" s="111"/>
      <c r="AG30" s="79"/>
      <c r="AH30" s="298">
        <f>IF(OR($I$9="",$U$9=""),"",IF($I$9=$U$9,J15,""))</f>
      </c>
      <c r="AI30" s="299"/>
      <c r="AJ30" s="299"/>
      <c r="AK30" s="298">
        <f>IF(OR($I$9="",$U$9=""),"",IF($I$9=$U$9,AB15,""))</f>
      </c>
      <c r="AL30" s="299"/>
      <c r="AM30" s="299"/>
      <c r="AN30" s="300"/>
      <c r="AO30" s="276"/>
      <c r="AP30" s="319">
        <f>IF(OR($I$9="",$U$9=""),"",IF($I$9=$U$9,AH30,""))</f>
      </c>
      <c r="AQ30" s="320"/>
      <c r="AR30" s="320"/>
      <c r="AS30" s="320"/>
      <c r="AT30" s="235" t="s">
        <v>57</v>
      </c>
      <c r="AU30" s="320">
        <f>IF(OR($I$9="",$U$9=""),"",IF($I$9=$U$9,IF(AL31="月末日",DATE(YEAR(AK30),MONTH(AK30),DAY(AK30)),DATE(YEAR(AK30),MONTH(AK30),0)),""))</f>
      </c>
      <c r="AV30" s="320"/>
      <c r="AW30" s="320"/>
      <c r="AX30" s="320"/>
      <c r="AY30" s="235" t="s">
        <v>60</v>
      </c>
      <c r="AZ30" s="235">
        <f>IF(OR($I$9="",$U$9=""),"",IF($I$9=$U$9,IF(AH30&gt;AK30,(YEAR(AK30+1)-YEAR(AH30))*12+MONTH(AK30+1)-MONTH(AH30),(YEAR(AK30+1)-YEAR(AH30))*12+MONTH(AK30+1)-MONTH(AH30)),""))</f>
      </c>
      <c r="BA30" s="235" t="s">
        <v>79</v>
      </c>
      <c r="BB30" s="236"/>
    </row>
    <row r="31" spans="1:54" ht="16.5" customHeight="1">
      <c r="A31" s="111"/>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38"/>
      <c r="AB31" s="138"/>
      <c r="AC31" s="111"/>
      <c r="AD31" s="111"/>
      <c r="AE31" s="111"/>
      <c r="AF31" s="111"/>
      <c r="AG31" s="79"/>
      <c r="AH31" s="283"/>
      <c r="AI31" s="284"/>
      <c r="AJ31" s="284"/>
      <c r="AK31" s="85" t="s">
        <v>74</v>
      </c>
      <c r="AL31" s="297">
        <f>IF(OR($I$9="",$U$9=""),"",IF($I$9=$U$9,IF(MONTH(V29+1)=MONTH(V29),"月途中","月末日"),""))</f>
      </c>
      <c r="AM31" s="297"/>
      <c r="AN31" s="86" t="s">
        <v>75</v>
      </c>
      <c r="AO31" s="276"/>
      <c r="AP31" s="321">
        <f>IF(OR($I$9="",$U$9=""),"",IF($I$9=$U$9,MONTH(AP30),""))</f>
      </c>
      <c r="AQ31" s="288"/>
      <c r="AR31" s="288"/>
      <c r="AS31" s="288"/>
      <c r="AT31" s="238"/>
      <c r="AU31" s="288">
        <f>IF(OR($I$9="",$U$9=""),"",IF($I$9=$U$9,MONTH(AU30),""))</f>
      </c>
      <c r="AV31" s="288"/>
      <c r="AW31" s="288"/>
      <c r="AX31" s="288"/>
      <c r="AY31" s="238"/>
      <c r="AZ31" s="238"/>
      <c r="BA31" s="238"/>
      <c r="BB31" s="239"/>
    </row>
    <row r="32" spans="1:38" ht="15" thickBot="1">
      <c r="A32" s="111"/>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79"/>
      <c r="AH32" s="87"/>
      <c r="AI32" s="87"/>
      <c r="AJ32" s="87"/>
      <c r="AK32" s="87"/>
      <c r="AL32" s="88"/>
    </row>
    <row r="33" spans="1:54" ht="14.25">
      <c r="A33" s="139"/>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11"/>
      <c r="AG33" s="78"/>
      <c r="AH33" s="89"/>
      <c r="AI33" s="89"/>
      <c r="AJ33" s="89"/>
      <c r="AK33" s="89"/>
      <c r="AL33" s="89"/>
      <c r="AM33" s="89"/>
      <c r="AO33" s="89"/>
      <c r="AQ33" s="103"/>
      <c r="AR33" s="103"/>
      <c r="AS33" s="103"/>
      <c r="AT33" s="103"/>
      <c r="AU33" s="103"/>
      <c r="AV33" s="103"/>
      <c r="AW33" s="103"/>
      <c r="AX33" s="103"/>
      <c r="AY33" s="103"/>
      <c r="AZ33" s="103"/>
      <c r="BA33" s="103"/>
      <c r="BB33" s="103"/>
    </row>
    <row r="34" spans="1:57" s="62" customFormat="1" ht="18">
      <c r="A34" s="113"/>
      <c r="B34" s="113"/>
      <c r="C34" s="114" t="s">
        <v>62</v>
      </c>
      <c r="D34" s="113"/>
      <c r="E34" s="115" t="s">
        <v>70</v>
      </c>
      <c r="F34" s="113"/>
      <c r="G34" s="113"/>
      <c r="H34" s="113"/>
      <c r="I34" s="113"/>
      <c r="J34" s="113"/>
      <c r="K34" s="113"/>
      <c r="L34" s="113"/>
      <c r="M34" s="113"/>
      <c r="N34" s="113"/>
      <c r="O34" s="113"/>
      <c r="P34" s="113"/>
      <c r="Q34" s="140"/>
      <c r="R34" s="113"/>
      <c r="S34" s="296">
        <f>IF(OR($I$9="",$U$9=""),"",IF($I$9&lt;$U$9,"","→"))</f>
      </c>
      <c r="T34" s="296"/>
      <c r="U34" s="113"/>
      <c r="V34" s="116">
        <f>IF(OR($I$9="",$U$9=""),"",IF($I$9&lt;$U$9,"","不　該　当"))</f>
      </c>
      <c r="W34" s="113"/>
      <c r="X34" s="113"/>
      <c r="Y34" s="113"/>
      <c r="Z34" s="113"/>
      <c r="AA34" s="113"/>
      <c r="AB34" s="113"/>
      <c r="AC34" s="113"/>
      <c r="AD34" s="113"/>
      <c r="AE34" s="113"/>
      <c r="AF34" s="113"/>
      <c r="AH34" s="81"/>
      <c r="AI34" s="81"/>
      <c r="AJ34" s="81"/>
      <c r="AK34" s="81"/>
      <c r="AL34" s="81"/>
      <c r="AM34" s="81"/>
      <c r="AN34" s="81"/>
      <c r="AO34" s="81"/>
      <c r="AP34" s="65"/>
      <c r="AQ34" s="65"/>
      <c r="AR34" s="65"/>
      <c r="AS34" s="65"/>
      <c r="AT34" s="65"/>
      <c r="AU34" s="65"/>
      <c r="AV34" s="65"/>
      <c r="AW34" s="65"/>
      <c r="AX34" s="65"/>
      <c r="AY34" s="65"/>
      <c r="AZ34" s="65"/>
      <c r="BA34" s="65"/>
      <c r="BB34" s="65"/>
      <c r="BC34" s="81"/>
      <c r="BD34" s="81"/>
      <c r="BE34" s="81"/>
    </row>
    <row r="35" spans="1:57" ht="14.25">
      <c r="A35" s="111"/>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22"/>
      <c r="AA35" s="316">
        <f>IF(OR($I$9="",$U$9=""),"",IF($I$9&lt;$U$9,"α=",""))</f>
      </c>
      <c r="AB35" s="316"/>
      <c r="AC35" s="262">
        <f>IF(OR($I$9="",$U$9=""),"",IF($I$9&lt;$U$9,$U$9-$I$9,""))</f>
      </c>
      <c r="AD35" s="262"/>
      <c r="AE35" s="141">
        <f>IF(OR($I$9="",$U$9=""),"",IF($I$9&lt;$U$9,"日",""))</f>
      </c>
      <c r="AG35" s="81"/>
      <c r="AO35" s="65"/>
      <c r="BB35" s="81"/>
      <c r="BE35" s="61"/>
    </row>
    <row r="36" spans="1:32" ht="14.25">
      <c r="A36" s="111"/>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row>
    <row r="37" spans="1:56" s="73" customFormat="1" ht="18.75" customHeight="1">
      <c r="A37" s="142"/>
      <c r="B37" s="142"/>
      <c r="C37" s="142"/>
      <c r="D37" s="142"/>
      <c r="E37" s="142"/>
      <c r="F37" s="142"/>
      <c r="G37" s="142"/>
      <c r="H37" s="142"/>
      <c r="I37" s="142"/>
      <c r="J37" s="142"/>
      <c r="K37" s="142"/>
      <c r="L37" s="143"/>
      <c r="M37" s="144"/>
      <c r="N37" s="142"/>
      <c r="O37" s="142"/>
      <c r="P37" s="142"/>
      <c r="Q37" s="142"/>
      <c r="R37" s="270">
        <f>IF(OR($I$9="",$U$9=""),"",IF($I$9&lt;$U$9,$I$9,""))</f>
      </c>
      <c r="S37" s="270"/>
      <c r="T37" s="270">
        <f>IF(OR($I$9="",$U$9=""),"",IF($I$9&lt;$U$9,$U$9,""))</f>
      </c>
      <c r="U37" s="270"/>
      <c r="V37" s="142"/>
      <c r="W37" s="142"/>
      <c r="X37" s="142"/>
      <c r="Y37" s="142"/>
      <c r="Z37" s="142"/>
      <c r="AA37" s="142"/>
      <c r="AB37" s="142"/>
      <c r="AC37" s="142"/>
      <c r="AD37" s="142"/>
      <c r="AE37" s="144"/>
      <c r="AF37" s="74"/>
      <c r="AG37" s="63"/>
      <c r="AH37" s="63"/>
      <c r="AI37" s="63"/>
      <c r="AJ37" s="63"/>
      <c r="AK37" s="63"/>
      <c r="AL37" s="63"/>
      <c r="AM37" s="63"/>
      <c r="AN37" s="63"/>
      <c r="BB37" s="63"/>
      <c r="BC37" s="63"/>
      <c r="BD37" s="63"/>
    </row>
    <row r="38" spans="1:57" ht="14.25">
      <c r="A38" s="120"/>
      <c r="B38" s="111"/>
      <c r="C38" s="111"/>
      <c r="D38" s="111"/>
      <c r="E38" s="111"/>
      <c r="F38" s="111"/>
      <c r="G38" s="111"/>
      <c r="H38" s="111"/>
      <c r="I38" s="175"/>
      <c r="J38" s="290">
        <f>IF(OR($I$9="",$U$9=""),"",IF($I$9&lt;$U$9,R37-97,""))</f>
      </c>
      <c r="K38" s="290"/>
      <c r="L38" s="111"/>
      <c r="M38" s="111"/>
      <c r="N38" s="111"/>
      <c r="O38" s="111"/>
      <c r="P38" s="111"/>
      <c r="Q38" s="322" t="s">
        <v>34</v>
      </c>
      <c r="R38" s="322"/>
      <c r="S38" s="322"/>
      <c r="T38" s="289" t="s">
        <v>64</v>
      </c>
      <c r="U38" s="289"/>
      <c r="V38" s="111"/>
      <c r="W38" s="145"/>
      <c r="X38" s="111"/>
      <c r="Y38" s="111"/>
      <c r="Z38" s="111"/>
      <c r="AA38" s="111"/>
      <c r="AB38" s="271">
        <f>IF(OR($I$9="",$U$9=""),"",IF($I$9&lt;$U$9,IF($I$9&lt;$U$9,R37+56,""),""))</f>
      </c>
      <c r="AC38" s="271"/>
      <c r="AD38" s="111"/>
      <c r="AE38" s="111"/>
      <c r="AG38" s="81"/>
      <c r="AO38" s="65"/>
      <c r="BB38" s="81"/>
      <c r="BE38" s="61"/>
    </row>
    <row r="39" spans="1:57" ht="14.25">
      <c r="A39" s="120"/>
      <c r="B39" s="111"/>
      <c r="C39" s="111"/>
      <c r="D39" s="111"/>
      <c r="E39" s="111"/>
      <c r="F39" s="111"/>
      <c r="G39" s="111"/>
      <c r="H39" s="111"/>
      <c r="I39" s="111"/>
      <c r="J39" s="111"/>
      <c r="K39" s="111"/>
      <c r="L39" s="111"/>
      <c r="M39" s="111"/>
      <c r="N39" s="261" t="s">
        <v>198</v>
      </c>
      <c r="O39" s="261"/>
      <c r="P39" s="111"/>
      <c r="Q39" s="111"/>
      <c r="R39" s="111"/>
      <c r="S39" s="146"/>
      <c r="T39" s="146"/>
      <c r="U39" s="111"/>
      <c r="V39" s="111"/>
      <c r="W39" s="261" t="s">
        <v>52</v>
      </c>
      <c r="X39" s="261"/>
      <c r="Y39" s="111"/>
      <c r="Z39" s="111"/>
      <c r="AA39" s="111"/>
      <c r="AB39" s="111"/>
      <c r="AC39" s="111"/>
      <c r="AD39" s="290">
        <f>IF(OR($I$9="",$U$9=""),"",IF($I$9&lt;$U$9,IF($I$9&lt;$U$9,T37+56,""),""))</f>
      </c>
      <c r="AE39" s="290"/>
      <c r="AG39" s="81"/>
      <c r="AO39" s="65"/>
      <c r="BB39" s="81"/>
      <c r="BE39" s="61"/>
    </row>
    <row r="40" spans="1:57" ht="14.25">
      <c r="A40" s="120"/>
      <c r="B40" s="111"/>
      <c r="C40" s="111"/>
      <c r="D40" s="111"/>
      <c r="E40" s="111"/>
      <c r="F40" s="111"/>
      <c r="G40" s="111"/>
      <c r="H40" s="111"/>
      <c r="I40" s="124"/>
      <c r="J40" s="125"/>
      <c r="K40" s="126"/>
      <c r="L40" s="126"/>
      <c r="M40" s="126"/>
      <c r="N40" s="126"/>
      <c r="O40" s="126"/>
      <c r="P40" s="126"/>
      <c r="Q40" s="126"/>
      <c r="R40" s="127"/>
      <c r="S40" s="126"/>
      <c r="T40" s="147"/>
      <c r="U40" s="126"/>
      <c r="V40" s="126"/>
      <c r="W40" s="126"/>
      <c r="X40" s="126"/>
      <c r="Y40" s="126"/>
      <c r="Z40" s="126"/>
      <c r="AA40" s="126"/>
      <c r="AB40" s="126"/>
      <c r="AC40" s="148"/>
      <c r="AD40" s="149"/>
      <c r="AE40" s="124"/>
      <c r="AF40" s="67"/>
      <c r="AG40" s="90"/>
      <c r="AH40" s="90"/>
      <c r="AI40" s="90"/>
      <c r="AJ40" s="90"/>
      <c r="AK40" s="90"/>
      <c r="AO40" s="65"/>
      <c r="BB40" s="81"/>
      <c r="BE40" s="61"/>
    </row>
    <row r="41" spans="1:57" ht="14.25">
      <c r="A41" s="120"/>
      <c r="B41" s="111"/>
      <c r="C41" s="111"/>
      <c r="D41" s="111"/>
      <c r="E41" s="111"/>
      <c r="F41" s="111"/>
      <c r="G41" s="111"/>
      <c r="H41" s="111"/>
      <c r="I41" s="124"/>
      <c r="J41" s="125"/>
      <c r="K41" s="111"/>
      <c r="L41" s="124"/>
      <c r="M41" s="124"/>
      <c r="N41" s="111"/>
      <c r="O41" s="111"/>
      <c r="P41" s="111"/>
      <c r="Q41" s="111"/>
      <c r="R41" s="125"/>
      <c r="S41" s="294" t="s">
        <v>65</v>
      </c>
      <c r="T41" s="294"/>
      <c r="U41" s="150"/>
      <c r="V41" s="111"/>
      <c r="W41" s="111"/>
      <c r="X41" s="111"/>
      <c r="Y41" s="111"/>
      <c r="Z41" s="111"/>
      <c r="AA41" s="111"/>
      <c r="AB41" s="111"/>
      <c r="AC41" s="294" t="s">
        <v>65</v>
      </c>
      <c r="AD41" s="294"/>
      <c r="AE41" s="124"/>
      <c r="AF41" s="67"/>
      <c r="AG41" s="90"/>
      <c r="AH41" s="90"/>
      <c r="AI41" s="90"/>
      <c r="AJ41" s="90"/>
      <c r="AK41" s="90"/>
      <c r="AO41" s="65"/>
      <c r="BB41" s="81"/>
      <c r="BE41" s="61"/>
    </row>
    <row r="42" spans="1:57" ht="14.25">
      <c r="A42" s="111"/>
      <c r="B42" s="111"/>
      <c r="C42" s="111"/>
      <c r="D42" s="111"/>
      <c r="E42" s="111"/>
      <c r="F42" s="111"/>
      <c r="G42" s="111"/>
      <c r="H42" s="111"/>
      <c r="I42" s="124"/>
      <c r="J42" s="124"/>
      <c r="K42" s="124"/>
      <c r="L42" s="124"/>
      <c r="M42" s="124"/>
      <c r="N42" s="124"/>
      <c r="O42" s="124"/>
      <c r="P42" s="124"/>
      <c r="Q42" s="124"/>
      <c r="R42" s="124"/>
      <c r="S42" s="295"/>
      <c r="T42" s="295"/>
      <c r="U42" s="124"/>
      <c r="V42" s="111"/>
      <c r="W42" s="111"/>
      <c r="X42" s="111"/>
      <c r="Y42" s="111"/>
      <c r="Z42" s="111"/>
      <c r="AA42" s="111"/>
      <c r="AB42" s="111"/>
      <c r="AC42" s="295"/>
      <c r="AD42" s="295"/>
      <c r="AE42" s="111"/>
      <c r="AF42" s="66"/>
      <c r="AG42" s="91"/>
      <c r="AH42" s="91"/>
      <c r="AI42" s="91"/>
      <c r="AJ42" s="92"/>
      <c r="AK42" s="92"/>
      <c r="AL42" s="92"/>
      <c r="AM42" s="91"/>
      <c r="AO42" s="65"/>
      <c r="BB42" s="81"/>
      <c r="BE42" s="61"/>
    </row>
    <row r="43" spans="1:57" ht="14.25">
      <c r="A43" s="120"/>
      <c r="B43" s="111"/>
      <c r="C43" s="111"/>
      <c r="D43" s="111"/>
      <c r="E43" s="111"/>
      <c r="F43" s="111"/>
      <c r="G43" s="124"/>
      <c r="H43" s="124"/>
      <c r="I43" s="173"/>
      <c r="J43" s="124"/>
      <c r="K43" s="124"/>
      <c r="L43" s="124"/>
      <c r="M43" s="124"/>
      <c r="N43" s="124"/>
      <c r="O43" s="124"/>
      <c r="P43" s="124"/>
      <c r="Q43" s="124"/>
      <c r="R43" s="124"/>
      <c r="S43" s="124"/>
      <c r="T43" s="124"/>
      <c r="U43" s="124"/>
      <c r="V43" s="111"/>
      <c r="W43" s="111"/>
      <c r="X43" s="111"/>
      <c r="Y43" s="111"/>
      <c r="Z43" s="111"/>
      <c r="AA43" s="111"/>
      <c r="AB43" s="111"/>
      <c r="AC43" s="124"/>
      <c r="AD43" s="111"/>
      <c r="AE43" s="151"/>
      <c r="AF43" s="75"/>
      <c r="AG43" s="81"/>
      <c r="AO43" s="65"/>
      <c r="BB43" s="81"/>
      <c r="BE43" s="61"/>
    </row>
    <row r="44" spans="1:57" ht="14.25">
      <c r="A44" s="121" t="s">
        <v>71</v>
      </c>
      <c r="B44" s="111"/>
      <c r="C44" s="111"/>
      <c r="D44" s="111"/>
      <c r="E44" s="111"/>
      <c r="F44" s="111"/>
      <c r="G44" s="124"/>
      <c r="H44" s="124"/>
      <c r="I44" s="124"/>
      <c r="J44" s="124"/>
      <c r="K44" s="124"/>
      <c r="L44" s="124"/>
      <c r="M44" s="111"/>
      <c r="N44" s="111"/>
      <c r="O44" s="111"/>
      <c r="P44" s="111"/>
      <c r="Q44" s="111"/>
      <c r="R44" s="123"/>
      <c r="S44" s="124"/>
      <c r="T44" s="124"/>
      <c r="U44" s="124"/>
      <c r="V44" s="111"/>
      <c r="W44" s="111"/>
      <c r="X44" s="111"/>
      <c r="Y44" s="111"/>
      <c r="Z44" s="111"/>
      <c r="AA44" s="111"/>
      <c r="AB44" s="111"/>
      <c r="AC44" s="130"/>
      <c r="AD44" s="111"/>
      <c r="AE44" s="124"/>
      <c r="AF44" s="67"/>
      <c r="AG44" s="81"/>
      <c r="AO44" s="65"/>
      <c r="BB44" s="81"/>
      <c r="BE44" s="61"/>
    </row>
    <row r="45" spans="1:57" ht="14.25">
      <c r="A45" s="121" t="s">
        <v>266</v>
      </c>
      <c r="B45" s="111"/>
      <c r="C45" s="111"/>
      <c r="D45" s="111"/>
      <c r="E45" s="111"/>
      <c r="F45" s="111"/>
      <c r="G45" s="124"/>
      <c r="H45" s="124"/>
      <c r="I45" s="124"/>
      <c r="J45" s="124"/>
      <c r="K45" s="124"/>
      <c r="L45" s="124"/>
      <c r="M45" s="111"/>
      <c r="N45" s="111"/>
      <c r="O45" s="111"/>
      <c r="P45" s="111"/>
      <c r="Q45" s="111"/>
      <c r="R45" s="123"/>
      <c r="S45" s="124"/>
      <c r="T45" s="124"/>
      <c r="U45" s="124"/>
      <c r="V45" s="111"/>
      <c r="W45" s="111"/>
      <c r="X45" s="111"/>
      <c r="Y45" s="111"/>
      <c r="Z45" s="111"/>
      <c r="AA45" s="111"/>
      <c r="AB45" s="111"/>
      <c r="AC45" s="130"/>
      <c r="AD45" s="111"/>
      <c r="AE45" s="124"/>
      <c r="AF45" s="67"/>
      <c r="AG45" s="81"/>
      <c r="AO45" s="65"/>
      <c r="BB45" s="81"/>
      <c r="BE45" s="61"/>
    </row>
    <row r="46" spans="1:57" ht="14.25">
      <c r="A46" s="121"/>
      <c r="B46" s="111"/>
      <c r="C46" s="111"/>
      <c r="D46" s="111"/>
      <c r="E46" s="111"/>
      <c r="F46" s="111"/>
      <c r="G46" s="124"/>
      <c r="H46" s="124"/>
      <c r="I46" s="124"/>
      <c r="J46" s="124"/>
      <c r="K46" s="111"/>
      <c r="L46" s="124"/>
      <c r="M46" s="124"/>
      <c r="N46" s="111"/>
      <c r="O46" s="111"/>
      <c r="P46" s="111"/>
      <c r="Q46" s="111"/>
      <c r="R46" s="124"/>
      <c r="S46" s="124"/>
      <c r="T46" s="111"/>
      <c r="U46" s="124"/>
      <c r="V46" s="111"/>
      <c r="W46" s="111"/>
      <c r="X46" s="111"/>
      <c r="Y46" s="111"/>
      <c r="Z46" s="111"/>
      <c r="AA46" s="111"/>
      <c r="AB46" s="111"/>
      <c r="AC46" s="124"/>
      <c r="AD46" s="111"/>
      <c r="AE46" s="124"/>
      <c r="AG46" s="81"/>
      <c r="AO46" s="65"/>
      <c r="BB46" s="81"/>
      <c r="BE46" s="61"/>
    </row>
    <row r="47" spans="1:57" ht="14.25">
      <c r="A47" s="121"/>
      <c r="B47" s="111"/>
      <c r="C47" s="111"/>
      <c r="D47" s="111"/>
      <c r="E47" s="111"/>
      <c r="F47" s="111"/>
      <c r="G47" s="124"/>
      <c r="H47" s="124"/>
      <c r="I47" s="124"/>
      <c r="J47" s="124"/>
      <c r="K47" s="111"/>
      <c r="L47" s="124"/>
      <c r="M47" s="124"/>
      <c r="N47" s="111"/>
      <c r="O47" s="111"/>
      <c r="P47" s="111"/>
      <c r="Q47" s="111"/>
      <c r="R47" s="124"/>
      <c r="S47" s="124"/>
      <c r="T47" s="111"/>
      <c r="U47" s="124"/>
      <c r="V47" s="111"/>
      <c r="W47" s="111"/>
      <c r="X47" s="111"/>
      <c r="Y47" s="111"/>
      <c r="Z47" s="111"/>
      <c r="AA47" s="111"/>
      <c r="AB47" s="111"/>
      <c r="AC47" s="124"/>
      <c r="AD47" s="111"/>
      <c r="AE47" s="124"/>
      <c r="AF47" s="75"/>
      <c r="AG47" s="75"/>
      <c r="AH47" s="75"/>
      <c r="AI47" s="75"/>
      <c r="AO47" s="65"/>
      <c r="BB47" s="81"/>
      <c r="BE47" s="61"/>
    </row>
    <row r="48" spans="1:57" ht="14.25">
      <c r="A48" s="121" t="s">
        <v>67</v>
      </c>
      <c r="B48" s="111"/>
      <c r="C48" s="111"/>
      <c r="D48" s="111"/>
      <c r="E48" s="111"/>
      <c r="F48" s="111"/>
      <c r="G48" s="124"/>
      <c r="H48" s="124"/>
      <c r="I48" s="124"/>
      <c r="J48" s="124"/>
      <c r="K48" s="111"/>
      <c r="L48" s="124"/>
      <c r="M48" s="124"/>
      <c r="N48" s="111"/>
      <c r="O48" s="111"/>
      <c r="P48" s="111"/>
      <c r="Q48" s="111"/>
      <c r="R48" s="124"/>
      <c r="S48" s="124"/>
      <c r="T48" s="123"/>
      <c r="U48" s="124"/>
      <c r="V48" s="111"/>
      <c r="W48" s="111"/>
      <c r="X48" s="111"/>
      <c r="Y48" s="111"/>
      <c r="Z48" s="111"/>
      <c r="AA48" s="111"/>
      <c r="AB48" s="111"/>
      <c r="AC48" s="124"/>
      <c r="AD48" s="152"/>
      <c r="AE48" s="124"/>
      <c r="AG48" s="81"/>
      <c r="AO48" s="65"/>
      <c r="BB48" s="81"/>
      <c r="BE48" s="61"/>
    </row>
    <row r="49" spans="1:57" ht="14.25">
      <c r="A49" s="121" t="s">
        <v>267</v>
      </c>
      <c r="B49" s="111"/>
      <c r="C49" s="111"/>
      <c r="D49" s="111"/>
      <c r="E49" s="111"/>
      <c r="F49" s="111"/>
      <c r="G49" s="124"/>
      <c r="H49" s="124"/>
      <c r="I49" s="124"/>
      <c r="J49" s="124"/>
      <c r="K49" s="111"/>
      <c r="L49" s="124"/>
      <c r="M49" s="124"/>
      <c r="N49" s="111"/>
      <c r="O49" s="111"/>
      <c r="P49" s="111"/>
      <c r="Q49" s="111"/>
      <c r="R49" s="124"/>
      <c r="S49" s="124"/>
      <c r="T49" s="123"/>
      <c r="U49" s="124"/>
      <c r="V49" s="111"/>
      <c r="W49" s="111"/>
      <c r="X49" s="111"/>
      <c r="Y49" s="111"/>
      <c r="Z49" s="111"/>
      <c r="AA49" s="111"/>
      <c r="AB49" s="111"/>
      <c r="AC49" s="124"/>
      <c r="AD49" s="152"/>
      <c r="AE49" s="124"/>
      <c r="AG49" s="81"/>
      <c r="AO49" s="65"/>
      <c r="BB49" s="81"/>
      <c r="BE49" s="61"/>
    </row>
    <row r="50" spans="1:57" ht="14.25">
      <c r="A50" s="120"/>
      <c r="B50" s="111"/>
      <c r="C50" s="111"/>
      <c r="D50" s="111"/>
      <c r="E50" s="111"/>
      <c r="F50" s="111"/>
      <c r="G50" s="124"/>
      <c r="H50" s="124"/>
      <c r="I50" s="124"/>
      <c r="J50" s="124"/>
      <c r="K50" s="111"/>
      <c r="L50" s="124"/>
      <c r="M50" s="124"/>
      <c r="N50" s="111"/>
      <c r="O50" s="111"/>
      <c r="P50" s="111"/>
      <c r="Q50" s="111"/>
      <c r="R50" s="124"/>
      <c r="S50" s="124"/>
      <c r="T50" s="124"/>
      <c r="U50" s="124"/>
      <c r="V50" s="111"/>
      <c r="W50" s="111"/>
      <c r="X50" s="111"/>
      <c r="Y50" s="111"/>
      <c r="Z50" s="111"/>
      <c r="AA50" s="111"/>
      <c r="AB50" s="111"/>
      <c r="AC50" s="124"/>
      <c r="AD50" s="111"/>
      <c r="AE50" s="124"/>
      <c r="AF50" s="67"/>
      <c r="AG50" s="81"/>
      <c r="AO50" s="65"/>
      <c r="BB50" s="81"/>
      <c r="BE50" s="61"/>
    </row>
    <row r="51" spans="1:57" ht="13.5" customHeight="1">
      <c r="A51" s="111"/>
      <c r="B51" s="111"/>
      <c r="C51" s="111"/>
      <c r="D51" s="111"/>
      <c r="E51" s="111"/>
      <c r="F51" s="111"/>
      <c r="G51" s="124"/>
      <c r="H51" s="124"/>
      <c r="I51" s="124"/>
      <c r="J51" s="124"/>
      <c r="K51" s="111"/>
      <c r="L51" s="111"/>
      <c r="M51" s="111"/>
      <c r="N51" s="111"/>
      <c r="O51" s="111"/>
      <c r="P51" s="111"/>
      <c r="Q51" s="111"/>
      <c r="R51" s="124"/>
      <c r="S51" s="124"/>
      <c r="T51" s="111"/>
      <c r="U51" s="124"/>
      <c r="V51" s="111"/>
      <c r="W51" s="111"/>
      <c r="X51" s="111"/>
      <c r="Y51" s="111"/>
      <c r="Z51" s="111"/>
      <c r="AA51" s="111"/>
      <c r="AB51" s="111"/>
      <c r="AC51" s="151"/>
      <c r="AD51" s="153"/>
      <c r="AE51" s="111"/>
      <c r="AG51" s="81"/>
      <c r="AO51" s="65"/>
      <c r="BB51" s="81"/>
      <c r="BE51" s="61"/>
    </row>
    <row r="52" spans="1:57" ht="14.25">
      <c r="A52" s="286" t="s">
        <v>55</v>
      </c>
      <c r="B52" s="286"/>
      <c r="C52" s="286"/>
      <c r="D52" s="286"/>
      <c r="E52" s="286"/>
      <c r="F52" s="286"/>
      <c r="G52" s="154"/>
      <c r="H52" s="133"/>
      <c r="I52" s="172"/>
      <c r="J52" s="171"/>
      <c r="K52" s="111"/>
      <c r="L52" s="111"/>
      <c r="M52" s="111"/>
      <c r="N52" s="111"/>
      <c r="O52" s="111"/>
      <c r="P52" s="111"/>
      <c r="Q52" s="111"/>
      <c r="R52" s="124"/>
      <c r="S52" s="124"/>
      <c r="T52" s="123"/>
      <c r="U52" s="124"/>
      <c r="V52" s="111"/>
      <c r="W52" s="111"/>
      <c r="X52" s="111"/>
      <c r="Y52" s="111"/>
      <c r="Z52" s="111"/>
      <c r="AA52" s="111"/>
      <c r="AB52" s="111"/>
      <c r="AC52" s="124"/>
      <c r="AD52" s="155"/>
      <c r="AE52" s="135"/>
      <c r="AG52" s="287"/>
      <c r="AH52" s="287"/>
      <c r="AI52" s="287"/>
      <c r="AJ52" s="275"/>
      <c r="AK52" s="275"/>
      <c r="AL52" s="275"/>
      <c r="AM52" s="275"/>
      <c r="AO52" s="65"/>
      <c r="BB52" s="81"/>
      <c r="BE52" s="61"/>
    </row>
    <row r="53" spans="1:57" ht="14.25">
      <c r="A53" s="286"/>
      <c r="B53" s="286"/>
      <c r="C53" s="286"/>
      <c r="D53" s="286"/>
      <c r="E53" s="286"/>
      <c r="F53" s="286"/>
      <c r="G53" s="154"/>
      <c r="H53" s="133"/>
      <c r="I53" s="172"/>
      <c r="J53" s="171"/>
      <c r="K53" s="111"/>
      <c r="L53" s="111"/>
      <c r="M53" s="111"/>
      <c r="N53" s="111"/>
      <c r="O53" s="111"/>
      <c r="P53" s="111"/>
      <c r="Q53" s="111"/>
      <c r="R53" s="124"/>
      <c r="S53" s="124"/>
      <c r="T53" s="123"/>
      <c r="U53" s="124"/>
      <c r="V53" s="111"/>
      <c r="W53" s="111"/>
      <c r="X53" s="111"/>
      <c r="Y53" s="111"/>
      <c r="Z53" s="111"/>
      <c r="AA53" s="111"/>
      <c r="AB53" s="111"/>
      <c r="AC53" s="124"/>
      <c r="AD53" s="155"/>
      <c r="AE53" s="135"/>
      <c r="AG53" s="81"/>
      <c r="AO53" s="65"/>
      <c r="BB53" s="81"/>
      <c r="BE53" s="61"/>
    </row>
    <row r="54" spans="1:57" ht="14.25">
      <c r="A54" s="111"/>
      <c r="B54" s="120"/>
      <c r="C54" s="111"/>
      <c r="D54" s="111"/>
      <c r="E54" s="111"/>
      <c r="F54" s="111"/>
      <c r="G54" s="156"/>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G54" s="81"/>
      <c r="AO54" s="65"/>
      <c r="BB54" s="81"/>
      <c r="BE54" s="61"/>
    </row>
    <row r="55" spans="1:54" ht="14.25">
      <c r="A55" s="111"/>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H55" s="263" t="s">
        <v>81</v>
      </c>
      <c r="AI55" s="264"/>
      <c r="AJ55" s="264"/>
      <c r="AK55" s="306" t="s">
        <v>80</v>
      </c>
      <c r="AL55" s="307"/>
      <c r="AM55" s="307"/>
      <c r="AN55" s="308"/>
      <c r="AO55" s="301" t="s">
        <v>72</v>
      </c>
      <c r="AP55" s="306" t="s">
        <v>73</v>
      </c>
      <c r="AQ55" s="307"/>
      <c r="AR55" s="307"/>
      <c r="AS55" s="307"/>
      <c r="AT55" s="307"/>
      <c r="AU55" s="307"/>
      <c r="AV55" s="307"/>
      <c r="AW55" s="307"/>
      <c r="AX55" s="307"/>
      <c r="AY55" s="307"/>
      <c r="AZ55" s="307"/>
      <c r="BA55" s="307"/>
      <c r="BB55" s="308"/>
    </row>
    <row r="56" spans="1:54" ht="16.5" customHeight="1">
      <c r="A56" s="111"/>
      <c r="B56" s="111"/>
      <c r="C56" s="111"/>
      <c r="D56" s="111"/>
      <c r="E56" s="111" t="s">
        <v>56</v>
      </c>
      <c r="F56" s="111"/>
      <c r="G56" s="111"/>
      <c r="H56" s="111"/>
      <c r="I56" s="111"/>
      <c r="J56" s="111"/>
      <c r="K56" s="111"/>
      <c r="L56" s="111"/>
      <c r="M56" s="111"/>
      <c r="N56" s="111"/>
      <c r="O56" s="111"/>
      <c r="P56" s="111"/>
      <c r="Q56" s="111"/>
      <c r="R56" s="269">
        <f>AH57</f>
      </c>
      <c r="S56" s="269"/>
      <c r="T56" s="269"/>
      <c r="U56" s="111" t="s">
        <v>57</v>
      </c>
      <c r="V56" s="269">
        <f>AK57</f>
      </c>
      <c r="W56" s="269"/>
      <c r="X56" s="269"/>
      <c r="Y56" s="111" t="s">
        <v>58</v>
      </c>
      <c r="Z56" s="111"/>
      <c r="AA56" s="111"/>
      <c r="AB56" s="111"/>
      <c r="AC56" s="111"/>
      <c r="AD56" s="111"/>
      <c r="AE56" s="111"/>
      <c r="AF56" s="111"/>
      <c r="AH56" s="266"/>
      <c r="AI56" s="267"/>
      <c r="AJ56" s="267"/>
      <c r="AK56" s="309"/>
      <c r="AL56" s="310"/>
      <c r="AM56" s="310"/>
      <c r="AN56" s="311"/>
      <c r="AO56" s="301"/>
      <c r="AP56" s="309"/>
      <c r="AQ56" s="310"/>
      <c r="AR56" s="310"/>
      <c r="AS56" s="310"/>
      <c r="AT56" s="310"/>
      <c r="AU56" s="310"/>
      <c r="AV56" s="310"/>
      <c r="AW56" s="310"/>
      <c r="AX56" s="310"/>
      <c r="AY56" s="310"/>
      <c r="AZ56" s="310"/>
      <c r="BA56" s="310"/>
      <c r="BB56" s="311"/>
    </row>
    <row r="57" spans="1:54" ht="16.5" customHeight="1" thickBot="1">
      <c r="A57" s="111"/>
      <c r="B57" s="111"/>
      <c r="C57" s="111"/>
      <c r="D57" s="111"/>
      <c r="E57" s="111" t="s">
        <v>59</v>
      </c>
      <c r="F57" s="111"/>
      <c r="G57" s="111"/>
      <c r="H57" s="111"/>
      <c r="I57" s="291">
        <f>AP58</f>
      </c>
      <c r="J57" s="291"/>
      <c r="K57" s="111" t="s">
        <v>57</v>
      </c>
      <c r="L57" s="292">
        <f>AU58</f>
      </c>
      <c r="M57" s="293"/>
      <c r="N57" s="111" t="s">
        <v>60</v>
      </c>
      <c r="O57" s="279">
        <f>AZ57</f>
      </c>
      <c r="P57" s="279"/>
      <c r="Q57" s="137" t="s">
        <v>61</v>
      </c>
      <c r="R57" s="137"/>
      <c r="S57" s="111"/>
      <c r="T57" s="111"/>
      <c r="U57" s="111"/>
      <c r="V57" s="111"/>
      <c r="W57" s="111"/>
      <c r="X57" s="111"/>
      <c r="Y57" s="111"/>
      <c r="Z57" s="111"/>
      <c r="AA57" s="111"/>
      <c r="AB57" s="111"/>
      <c r="AC57" s="111"/>
      <c r="AD57" s="111"/>
      <c r="AE57" s="111"/>
      <c r="AF57" s="111"/>
      <c r="AH57" s="280">
        <f>IF(OR($I$9="",$U$9=""),"",IF($I$9&lt;$U$9,J38,""))</f>
      </c>
      <c r="AI57" s="281"/>
      <c r="AJ57" s="282"/>
      <c r="AK57" s="323">
        <f>IF(OR($I$9="",$U$9=""),"",IF($I$9&lt;$U$9,AD39,""))</f>
      </c>
      <c r="AL57" s="323"/>
      <c r="AM57" s="323"/>
      <c r="AN57" s="324"/>
      <c r="AO57" s="301"/>
      <c r="AP57" s="302">
        <f>IF(OR($I$9="",$U$9=""),"",IF($I$9&lt;$U$9,AH57,""))</f>
      </c>
      <c r="AQ57" s="303"/>
      <c r="AR57" s="303"/>
      <c r="AS57" s="303"/>
      <c r="AT57" s="304" t="s">
        <v>57</v>
      </c>
      <c r="AU57" s="303">
        <f>IF(OR($I$9="",$U$9=""),"",IF($I$9&lt;$U$9,IF(AL58="月末日",DATE(YEAR(AK57),MONTH(AK57),DAY(AK57)),DATE(YEAR(AK57),MONTH(AK57),0)),""))</f>
      </c>
      <c r="AV57" s="303"/>
      <c r="AW57" s="303"/>
      <c r="AX57" s="303"/>
      <c r="AY57" s="304" t="s">
        <v>60</v>
      </c>
      <c r="AZ57" s="304">
        <f>IF(OR($I$9="",$U$9=""),"",IF($I$9&lt;$U$9,IF(AH57&gt;AK57,(YEAR(AK57+1)-YEAR(AH57))*12+MONTH(AK57+1)-MONTH(AH57),(YEAR(AK57+1)-YEAR(AH57))*12+MONTH(AK57+1)-MONTH(AH57)),""))</f>
      </c>
      <c r="BA57" s="312" t="s">
        <v>79</v>
      </c>
      <c r="BB57" s="313"/>
    </row>
    <row r="58" spans="1:54" ht="16.5" customHeight="1" thickBot="1">
      <c r="A58" s="161"/>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H58" s="283"/>
      <c r="AI58" s="284"/>
      <c r="AJ58" s="285"/>
      <c r="AK58" s="224" t="s">
        <v>74</v>
      </c>
      <c r="AL58" s="310">
        <f>IF(OR($I$9="",$U$9=""),"",IF($I$9&lt;$U$9,IF(MONTH(V56+1)=MONTH(V56),"月途中","月末日"),""))</f>
      </c>
      <c r="AM58" s="310"/>
      <c r="AN58" s="225" t="s">
        <v>75</v>
      </c>
      <c r="AO58" s="301"/>
      <c r="AP58" s="277">
        <f>IF(OR($I$9="",$U$9=""),"",IF($I$9&lt;$U$9,MONTH(AP57),""))</f>
      </c>
      <c r="AQ58" s="278"/>
      <c r="AR58" s="278"/>
      <c r="AS58" s="278"/>
      <c r="AT58" s="305"/>
      <c r="AU58" s="332">
        <f>IF(OR($I$9="",$U$9=""),"",IF($I$9&lt;$U$9,MONTH(AU57),""))</f>
      </c>
      <c r="AV58" s="332"/>
      <c r="AW58" s="332"/>
      <c r="AX58" s="332"/>
      <c r="AY58" s="305"/>
      <c r="AZ58" s="305"/>
      <c r="BA58" s="305"/>
      <c r="BB58" s="314"/>
    </row>
    <row r="59" spans="1:54" ht="16.5" customHeight="1">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H59" s="84"/>
      <c r="AI59" s="84"/>
      <c r="AJ59" s="95"/>
      <c r="AK59" s="226"/>
      <c r="AL59" s="227"/>
      <c r="AM59" s="226"/>
      <c r="AN59" s="228"/>
      <c r="AO59" s="226"/>
      <c r="AP59" s="229"/>
      <c r="AQ59" s="223"/>
      <c r="AR59" s="223"/>
      <c r="AS59" s="223"/>
      <c r="AT59" s="223"/>
      <c r="AU59" s="230"/>
      <c r="AV59" s="230"/>
      <c r="AW59" s="230"/>
      <c r="AX59" s="230"/>
      <c r="AY59" s="230"/>
      <c r="AZ59" s="230"/>
      <c r="BA59" s="230"/>
      <c r="BB59" s="230"/>
    </row>
    <row r="60" spans="1:54" ht="14.25">
      <c r="A60" s="12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11"/>
      <c r="AG60" s="78"/>
      <c r="AH60" s="89"/>
      <c r="AI60" s="89"/>
      <c r="AJ60" s="89"/>
      <c r="AK60" s="89"/>
      <c r="AL60" s="89"/>
      <c r="AM60" s="89"/>
      <c r="AN60" s="89"/>
      <c r="AO60" s="89"/>
      <c r="AP60" s="103"/>
      <c r="AQ60" s="103"/>
      <c r="AR60" s="103"/>
      <c r="AS60" s="103"/>
      <c r="AT60" s="103"/>
      <c r="AU60" s="103"/>
      <c r="AV60" s="103"/>
      <c r="AW60" s="103"/>
      <c r="AX60" s="103"/>
      <c r="AY60" s="103"/>
      <c r="AZ60" s="103"/>
      <c r="BA60" s="103"/>
      <c r="BB60" s="103"/>
    </row>
    <row r="61" spans="1:57" s="62" customFormat="1" ht="18">
      <c r="A61" s="113"/>
      <c r="B61" s="113"/>
      <c r="C61" s="114" t="s">
        <v>69</v>
      </c>
      <c r="D61" s="157"/>
      <c r="E61" s="115" t="s">
        <v>63</v>
      </c>
      <c r="F61" s="113"/>
      <c r="G61" s="113"/>
      <c r="H61" s="113"/>
      <c r="I61" s="113"/>
      <c r="J61" s="113"/>
      <c r="K61" s="113"/>
      <c r="L61" s="113"/>
      <c r="M61" s="113"/>
      <c r="N61" s="113"/>
      <c r="O61" s="113"/>
      <c r="P61" s="113"/>
      <c r="Q61" s="140"/>
      <c r="R61" s="113"/>
      <c r="S61" s="296">
        <f>IF(OR($I$9="",$U$9=""),"",IF(AND($I$9-$U$9&gt;=1,$I$9-$U$9&lt;=97),"","→"))</f>
      </c>
      <c r="T61" s="296"/>
      <c r="U61" s="113"/>
      <c r="V61" s="116">
        <f>IF(OR($I$9="",$U$9=""),"",IF(AND($I$9-$U$9&gt;=1,$I$9-$U$9&lt;=97),"","不　該　当"))</f>
      </c>
      <c r="W61" s="113"/>
      <c r="X61" s="113"/>
      <c r="Y61" s="113"/>
      <c r="Z61" s="113"/>
      <c r="AA61" s="113"/>
      <c r="AB61" s="113"/>
      <c r="AC61" s="113"/>
      <c r="AD61" s="113"/>
      <c r="AE61" s="113"/>
      <c r="AF61" s="113"/>
      <c r="AG61" s="71"/>
      <c r="AH61" s="64"/>
      <c r="AI61" s="64"/>
      <c r="AJ61" s="81"/>
      <c r="AK61" s="81"/>
      <c r="AL61" s="81"/>
      <c r="AM61" s="63"/>
      <c r="AN61" s="63"/>
      <c r="AO61" s="63"/>
      <c r="AP61" s="73"/>
      <c r="AQ61" s="73"/>
      <c r="AR61" s="73"/>
      <c r="AS61" s="73"/>
      <c r="AT61" s="73"/>
      <c r="AU61" s="73"/>
      <c r="AV61" s="73"/>
      <c r="AW61" s="73"/>
      <c r="AX61" s="73"/>
      <c r="AY61" s="73"/>
      <c r="AZ61" s="73"/>
      <c r="BA61" s="73"/>
      <c r="BB61" s="73"/>
      <c r="BC61" s="81"/>
      <c r="BD61" s="81"/>
      <c r="BE61" s="81"/>
    </row>
    <row r="62" spans="1:32" ht="14.25">
      <c r="A62" s="111"/>
      <c r="B62" s="111"/>
      <c r="C62" s="111"/>
      <c r="D62" s="111"/>
      <c r="E62" s="158" t="s">
        <v>261</v>
      </c>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row>
    <row r="63" spans="1:57" ht="14.25">
      <c r="A63" s="111"/>
      <c r="B63" s="111"/>
      <c r="C63" s="111"/>
      <c r="D63" s="111"/>
      <c r="E63" s="111"/>
      <c r="F63" s="111"/>
      <c r="G63" s="111"/>
      <c r="H63" s="111"/>
      <c r="I63" s="111"/>
      <c r="J63" s="111"/>
      <c r="K63" s="111"/>
      <c r="L63" s="111"/>
      <c r="M63" s="159"/>
      <c r="N63" s="159"/>
      <c r="O63" s="111"/>
      <c r="P63" s="111"/>
      <c r="Q63" s="111"/>
      <c r="R63" s="111"/>
      <c r="S63" s="111"/>
      <c r="T63" s="111"/>
      <c r="U63" s="111"/>
      <c r="V63" s="111"/>
      <c r="W63" s="111"/>
      <c r="X63" s="111"/>
      <c r="Y63" s="111"/>
      <c r="Z63" s="111"/>
      <c r="AA63" s="316">
        <f>IF(OR($I$9="",$U$9=""),"",IF(AND($I$9-$U$9&gt;=1,$I$9-$U$9&lt;=97),"α=",""))</f>
      </c>
      <c r="AB63" s="316"/>
      <c r="AC63" s="262">
        <f>IF(OR($I$9="",$U$9=""),"",IF(AND($I$9-$U$9&gt;=1,$I$9-$U$9&lt;=97),$I$9-$U$9,""))</f>
      </c>
      <c r="AD63" s="262"/>
      <c r="AE63" s="141">
        <f>IF(OR($I$9="",$U$9=""),"",IF(AND($I$9-$U$9&gt;=1,$I$9-$U$9&lt;=97),"日",""))</f>
      </c>
      <c r="AG63" s="81"/>
      <c r="AO63" s="65"/>
      <c r="BB63" s="81"/>
      <c r="BE63" s="61"/>
    </row>
    <row r="64" spans="1:56" s="73" customFormat="1" ht="18.75" customHeight="1">
      <c r="A64" s="142"/>
      <c r="B64" s="142"/>
      <c r="C64" s="142"/>
      <c r="D64" s="144"/>
      <c r="E64" s="144"/>
      <c r="F64" s="144"/>
      <c r="G64" s="144"/>
      <c r="H64" s="142"/>
      <c r="I64" s="142"/>
      <c r="J64" s="142"/>
      <c r="K64" s="142"/>
      <c r="L64" s="142"/>
      <c r="M64" s="142"/>
      <c r="N64" s="142"/>
      <c r="O64" s="142"/>
      <c r="P64" s="270">
        <f>IF(OR($I$9="",$U$9=""),"",IF(AND($I$9-$U$9&gt;=1,$I$9-$U$9&lt;=97),$U$9,""))</f>
      </c>
      <c r="Q64" s="270"/>
      <c r="R64" s="270">
        <f>IF(OR($I$9="",$U$9=""),"",IF(AND($I$9-$U$9&gt;=1,$I$9-$U$9&lt;=97),$I$9,""))</f>
      </c>
      <c r="S64" s="270"/>
      <c r="T64" s="142"/>
      <c r="U64" s="142"/>
      <c r="V64" s="142"/>
      <c r="W64" s="142"/>
      <c r="X64" s="142"/>
      <c r="Y64" s="142"/>
      <c r="Z64" s="142"/>
      <c r="AA64" s="142"/>
      <c r="AB64" s="142"/>
      <c r="AC64" s="142"/>
      <c r="AD64" s="144"/>
      <c r="AE64" s="144"/>
      <c r="AG64" s="63"/>
      <c r="AH64" s="63"/>
      <c r="AI64" s="63"/>
      <c r="AJ64" s="63"/>
      <c r="AK64" s="63"/>
      <c r="AL64" s="63"/>
      <c r="AM64" s="63"/>
      <c r="AN64" s="63"/>
      <c r="BB64" s="63"/>
      <c r="BC64" s="63"/>
      <c r="BD64" s="63"/>
    </row>
    <row r="65" spans="1:57" ht="14.25">
      <c r="A65" s="120"/>
      <c r="B65" s="111"/>
      <c r="C65" s="111"/>
      <c r="D65" s="111"/>
      <c r="E65" s="111"/>
      <c r="F65" s="111"/>
      <c r="G65" s="111"/>
      <c r="H65" s="175"/>
      <c r="I65" s="175"/>
      <c r="J65" s="271">
        <f>IF(OR($I$9="",$U$9=""),"",IF(AND($I$9-$U$9&gt;=1,$I$9-$U$9&lt;=97),R64-97,""))</f>
      </c>
      <c r="K65" s="271"/>
      <c r="L65" s="111"/>
      <c r="M65" s="111"/>
      <c r="N65" s="111"/>
      <c r="O65" s="111"/>
      <c r="P65" s="289" t="s">
        <v>64</v>
      </c>
      <c r="Q65" s="289"/>
      <c r="R65" s="289" t="s">
        <v>34</v>
      </c>
      <c r="S65" s="289"/>
      <c r="T65" s="289"/>
      <c r="U65" s="145"/>
      <c r="V65" s="111"/>
      <c r="W65" s="111"/>
      <c r="X65" s="111"/>
      <c r="Y65" s="111"/>
      <c r="Z65" s="290">
        <f>IF(OR($I$9="",$U$9=""),"",IF(AND($I$9-$U$9&gt;=1,$I$9-$U$9&lt;=97),P64+56,""))</f>
      </c>
      <c r="AA65" s="290"/>
      <c r="AB65" s="271">
        <f>IF(OR($I$9="",$U$9=""),"",IF(AND($I$9-$U$9&gt;=1,$I$9-$U$9&lt;=97),R64+56,""))</f>
      </c>
      <c r="AC65" s="271"/>
      <c r="AD65" s="111"/>
      <c r="AE65" s="111"/>
      <c r="AG65" s="81"/>
      <c r="AO65" s="65"/>
      <c r="BB65" s="81"/>
      <c r="BE65" s="61"/>
    </row>
    <row r="66" spans="1:57" ht="14.25">
      <c r="A66" s="121"/>
      <c r="B66" s="121"/>
      <c r="C66" s="111"/>
      <c r="D66" s="111"/>
      <c r="E66" s="111"/>
      <c r="F66" s="111"/>
      <c r="G66" s="111"/>
      <c r="H66" s="111"/>
      <c r="I66" s="176"/>
      <c r="J66" s="176"/>
      <c r="K66" s="111"/>
      <c r="L66" s="111"/>
      <c r="M66" s="111"/>
      <c r="N66" s="261" t="s">
        <v>198</v>
      </c>
      <c r="O66" s="261"/>
      <c r="P66" s="111"/>
      <c r="Q66" s="111"/>
      <c r="R66" s="111"/>
      <c r="S66" s="111"/>
      <c r="T66" s="111"/>
      <c r="U66" s="111"/>
      <c r="V66" s="111"/>
      <c r="W66" s="261" t="s">
        <v>52</v>
      </c>
      <c r="X66" s="261"/>
      <c r="Y66" s="111"/>
      <c r="Z66" s="111"/>
      <c r="AA66" s="111"/>
      <c r="AB66" s="111"/>
      <c r="AC66" s="159"/>
      <c r="AD66" s="159"/>
      <c r="AE66" s="111"/>
      <c r="AG66" s="81"/>
      <c r="AO66" s="65"/>
      <c r="BB66" s="81"/>
      <c r="BE66" s="61"/>
    </row>
    <row r="67" spans="1:57" ht="14.25">
      <c r="A67" s="121"/>
      <c r="B67" s="121"/>
      <c r="C67" s="111"/>
      <c r="D67" s="124"/>
      <c r="E67" s="124"/>
      <c r="F67" s="124"/>
      <c r="G67" s="124"/>
      <c r="H67" s="124"/>
      <c r="I67" s="124"/>
      <c r="J67" s="125"/>
      <c r="K67" s="126"/>
      <c r="L67" s="126"/>
      <c r="M67" s="126"/>
      <c r="N67" s="126"/>
      <c r="O67" s="126"/>
      <c r="P67" s="147"/>
      <c r="Q67" s="126"/>
      <c r="R67" s="127"/>
      <c r="S67" s="126"/>
      <c r="T67" s="126"/>
      <c r="U67" s="126"/>
      <c r="V67" s="126"/>
      <c r="W67" s="126"/>
      <c r="X67" s="126"/>
      <c r="Y67" s="126"/>
      <c r="Z67" s="147"/>
      <c r="AA67" s="124"/>
      <c r="AB67" s="125"/>
      <c r="AC67" s="128"/>
      <c r="AD67" s="124"/>
      <c r="AE67" s="124"/>
      <c r="AF67" s="67"/>
      <c r="AG67" s="81"/>
      <c r="AO67" s="65"/>
      <c r="BB67" s="81"/>
      <c r="BE67" s="61"/>
    </row>
    <row r="68" spans="1:57" ht="14.25">
      <c r="A68" s="121"/>
      <c r="B68" s="121"/>
      <c r="C68" s="111"/>
      <c r="D68" s="124"/>
      <c r="E68" s="124"/>
      <c r="F68" s="124"/>
      <c r="G68" s="124"/>
      <c r="H68" s="124"/>
      <c r="I68" s="124"/>
      <c r="J68" s="125"/>
      <c r="K68" s="111"/>
      <c r="L68" s="111"/>
      <c r="M68" s="111"/>
      <c r="N68" s="111"/>
      <c r="O68" s="111"/>
      <c r="P68" s="123"/>
      <c r="Q68" s="294" t="s">
        <v>65</v>
      </c>
      <c r="R68" s="294"/>
      <c r="S68" s="160"/>
      <c r="T68" s="111"/>
      <c r="U68" s="111"/>
      <c r="V68" s="111"/>
      <c r="W68" s="111"/>
      <c r="X68" s="111"/>
      <c r="Y68" s="111"/>
      <c r="Z68" s="123"/>
      <c r="AA68" s="294" t="s">
        <v>65</v>
      </c>
      <c r="AB68" s="294"/>
      <c r="AC68" s="128"/>
      <c r="AD68" s="124"/>
      <c r="AE68" s="124"/>
      <c r="AF68" s="67"/>
      <c r="AG68" s="81"/>
      <c r="AO68" s="65"/>
      <c r="BB68" s="81"/>
      <c r="BE68" s="61"/>
    </row>
    <row r="69" spans="1:57" ht="14.25">
      <c r="A69" s="121"/>
      <c r="B69" s="121"/>
      <c r="C69" s="111"/>
      <c r="D69" s="111"/>
      <c r="E69" s="111"/>
      <c r="F69" s="111"/>
      <c r="G69" s="111"/>
      <c r="H69" s="111"/>
      <c r="I69" s="124"/>
      <c r="J69" s="124"/>
      <c r="K69" s="124"/>
      <c r="L69" s="124"/>
      <c r="M69" s="124"/>
      <c r="N69" s="124"/>
      <c r="O69" s="124"/>
      <c r="P69" s="124"/>
      <c r="Q69" s="295"/>
      <c r="R69" s="295"/>
      <c r="S69" s="124"/>
      <c r="T69" s="111"/>
      <c r="U69" s="111"/>
      <c r="V69" s="111"/>
      <c r="W69" s="111"/>
      <c r="X69" s="111"/>
      <c r="Y69" s="111"/>
      <c r="Z69" s="111"/>
      <c r="AA69" s="295"/>
      <c r="AB69" s="295"/>
      <c r="AC69" s="111"/>
      <c r="AD69" s="111"/>
      <c r="AE69" s="111"/>
      <c r="AG69" s="81"/>
      <c r="AO69" s="65"/>
      <c r="BB69" s="81"/>
      <c r="BE69" s="61"/>
    </row>
    <row r="70" spans="1:57" ht="14.25">
      <c r="A70" s="121"/>
      <c r="B70" s="121"/>
      <c r="C70" s="111"/>
      <c r="D70" s="111"/>
      <c r="E70" s="111"/>
      <c r="F70" s="111"/>
      <c r="G70" s="111"/>
      <c r="H70" s="124"/>
      <c r="I70" s="124"/>
      <c r="J70" s="124"/>
      <c r="K70" s="124"/>
      <c r="L70" s="124"/>
      <c r="M70" s="124"/>
      <c r="N70" s="124"/>
      <c r="O70" s="124"/>
      <c r="P70" s="124"/>
      <c r="Q70" s="124"/>
      <c r="R70" s="124"/>
      <c r="S70" s="124"/>
      <c r="T70" s="124"/>
      <c r="U70" s="124"/>
      <c r="V70" s="111"/>
      <c r="W70" s="111"/>
      <c r="X70" s="111"/>
      <c r="Y70" s="111"/>
      <c r="Z70" s="111"/>
      <c r="AA70" s="111"/>
      <c r="AB70" s="111"/>
      <c r="AC70" s="124"/>
      <c r="AD70" s="111"/>
      <c r="AE70" s="124"/>
      <c r="AG70" s="81"/>
      <c r="AO70" s="65"/>
      <c r="BB70" s="81"/>
      <c r="BE70" s="61"/>
    </row>
    <row r="71" spans="1:57" ht="14.25">
      <c r="A71" s="121" t="s">
        <v>66</v>
      </c>
      <c r="B71" s="121"/>
      <c r="C71" s="111"/>
      <c r="D71" s="111"/>
      <c r="E71" s="111"/>
      <c r="F71" s="111"/>
      <c r="G71" s="111"/>
      <c r="H71" s="124"/>
      <c r="I71" s="124"/>
      <c r="J71" s="124"/>
      <c r="K71" s="124"/>
      <c r="L71" s="124"/>
      <c r="M71" s="111"/>
      <c r="N71" s="111"/>
      <c r="O71" s="111"/>
      <c r="P71" s="111"/>
      <c r="Q71" s="111"/>
      <c r="R71" s="123"/>
      <c r="S71" s="124"/>
      <c r="T71" s="124"/>
      <c r="U71" s="124"/>
      <c r="V71" s="111"/>
      <c r="W71" s="111"/>
      <c r="X71" s="111"/>
      <c r="Y71" s="111"/>
      <c r="Z71" s="111"/>
      <c r="AA71" s="111"/>
      <c r="AB71" s="111"/>
      <c r="AC71" s="130"/>
      <c r="AD71" s="124"/>
      <c r="AE71" s="124"/>
      <c r="AF71" s="67"/>
      <c r="AG71" s="96"/>
      <c r="AH71" s="96"/>
      <c r="AI71" s="96"/>
      <c r="AJ71" s="96"/>
      <c r="AK71" s="96"/>
      <c r="AL71" s="98"/>
      <c r="AM71" s="98"/>
      <c r="AN71" s="96"/>
      <c r="AO71" s="65"/>
      <c r="BB71" s="81"/>
      <c r="BE71" s="61"/>
    </row>
    <row r="72" spans="1:57" ht="14.25">
      <c r="A72" s="121" t="s">
        <v>268</v>
      </c>
      <c r="B72" s="121"/>
      <c r="C72" s="111"/>
      <c r="D72" s="111"/>
      <c r="E72" s="111"/>
      <c r="F72" s="111"/>
      <c r="G72" s="111"/>
      <c r="H72" s="124"/>
      <c r="I72" s="124"/>
      <c r="J72" s="124"/>
      <c r="K72" s="124"/>
      <c r="L72" s="124"/>
      <c r="M72" s="111"/>
      <c r="N72" s="111"/>
      <c r="O72" s="111"/>
      <c r="P72" s="111"/>
      <c r="Q72" s="111"/>
      <c r="R72" s="123"/>
      <c r="S72" s="124"/>
      <c r="T72" s="124"/>
      <c r="U72" s="124"/>
      <c r="V72" s="111"/>
      <c r="W72" s="111"/>
      <c r="X72" s="111"/>
      <c r="Y72" s="111"/>
      <c r="Z72" s="111"/>
      <c r="AA72" s="111"/>
      <c r="AB72" s="111"/>
      <c r="AC72" s="130"/>
      <c r="AD72" s="124"/>
      <c r="AE72" s="124"/>
      <c r="AF72" s="67"/>
      <c r="AG72" s="81"/>
      <c r="AO72" s="65"/>
      <c r="BB72" s="81"/>
      <c r="BE72" s="61"/>
    </row>
    <row r="73" spans="1:57" ht="14.25">
      <c r="A73" s="121"/>
      <c r="B73" s="121"/>
      <c r="C73" s="111"/>
      <c r="D73" s="111"/>
      <c r="E73" s="111"/>
      <c r="F73" s="111"/>
      <c r="G73" s="111"/>
      <c r="H73" s="124"/>
      <c r="I73" s="124"/>
      <c r="J73" s="124"/>
      <c r="K73" s="111"/>
      <c r="L73" s="124"/>
      <c r="M73" s="124"/>
      <c r="N73" s="111"/>
      <c r="O73" s="111"/>
      <c r="P73" s="111"/>
      <c r="Q73" s="111"/>
      <c r="R73" s="124"/>
      <c r="S73" s="124"/>
      <c r="T73" s="111"/>
      <c r="U73" s="124"/>
      <c r="V73" s="111"/>
      <c r="W73" s="111"/>
      <c r="X73" s="111"/>
      <c r="Y73" s="111"/>
      <c r="Z73" s="111"/>
      <c r="AA73" s="111"/>
      <c r="AB73" s="111"/>
      <c r="AC73" s="124"/>
      <c r="AD73" s="111"/>
      <c r="AE73" s="124"/>
      <c r="AG73" s="81"/>
      <c r="AO73" s="65"/>
      <c r="BB73" s="81"/>
      <c r="BE73" s="61"/>
    </row>
    <row r="74" spans="1:57" ht="14.25">
      <c r="A74" s="121"/>
      <c r="B74" s="121"/>
      <c r="C74" s="111"/>
      <c r="D74" s="111"/>
      <c r="E74" s="111"/>
      <c r="F74" s="111"/>
      <c r="G74" s="111"/>
      <c r="H74" s="124"/>
      <c r="I74" s="124"/>
      <c r="J74" s="124"/>
      <c r="K74" s="124"/>
      <c r="L74" s="111"/>
      <c r="M74" s="111"/>
      <c r="N74" s="111"/>
      <c r="O74" s="111"/>
      <c r="P74" s="124"/>
      <c r="Q74" s="124"/>
      <c r="R74" s="111"/>
      <c r="S74" s="124"/>
      <c r="T74" s="111"/>
      <c r="U74" s="111"/>
      <c r="V74" s="111"/>
      <c r="W74" s="111"/>
      <c r="X74" s="111"/>
      <c r="Y74" s="111"/>
      <c r="Z74" s="111"/>
      <c r="AA74" s="124"/>
      <c r="AB74" s="111"/>
      <c r="AC74" s="124"/>
      <c r="AD74" s="111"/>
      <c r="AE74" s="111"/>
      <c r="AG74" s="81"/>
      <c r="AO74" s="65"/>
      <c r="BB74" s="81"/>
      <c r="BE74" s="61"/>
    </row>
    <row r="75" spans="1:57" ht="14.25">
      <c r="A75" s="121" t="s">
        <v>67</v>
      </c>
      <c r="B75" s="121"/>
      <c r="C75" s="111"/>
      <c r="D75" s="111"/>
      <c r="E75" s="111"/>
      <c r="F75" s="111"/>
      <c r="G75" s="111"/>
      <c r="H75" s="124"/>
      <c r="I75" s="124"/>
      <c r="J75" s="124"/>
      <c r="K75" s="124"/>
      <c r="L75" s="111"/>
      <c r="M75" s="111"/>
      <c r="N75" s="111"/>
      <c r="O75" s="111"/>
      <c r="P75" s="123"/>
      <c r="Q75" s="124"/>
      <c r="R75" s="111"/>
      <c r="S75" s="124"/>
      <c r="T75" s="111"/>
      <c r="U75" s="111"/>
      <c r="V75" s="111"/>
      <c r="W75" s="111"/>
      <c r="X75" s="111"/>
      <c r="Y75" s="111"/>
      <c r="Z75" s="111"/>
      <c r="AA75" s="130"/>
      <c r="AB75" s="124"/>
      <c r="AC75" s="124"/>
      <c r="AD75" s="124"/>
      <c r="AE75" s="111"/>
      <c r="AG75" s="81"/>
      <c r="AO75" s="65"/>
      <c r="BB75" s="81"/>
      <c r="BE75" s="61"/>
    </row>
    <row r="76" spans="1:57" ht="14.25">
      <c r="A76" s="121" t="s">
        <v>269</v>
      </c>
      <c r="B76" s="121"/>
      <c r="C76" s="111"/>
      <c r="D76" s="111"/>
      <c r="E76" s="111"/>
      <c r="F76" s="111"/>
      <c r="G76" s="111"/>
      <c r="H76" s="124"/>
      <c r="I76" s="124"/>
      <c r="J76" s="124"/>
      <c r="K76" s="124"/>
      <c r="L76" s="111"/>
      <c r="M76" s="111"/>
      <c r="N76" s="111"/>
      <c r="O76" s="111"/>
      <c r="P76" s="123"/>
      <c r="Q76" s="124"/>
      <c r="R76" s="111"/>
      <c r="S76" s="124"/>
      <c r="T76" s="111"/>
      <c r="U76" s="111"/>
      <c r="V76" s="111"/>
      <c r="W76" s="111"/>
      <c r="X76" s="111"/>
      <c r="Y76" s="111"/>
      <c r="Z76" s="111"/>
      <c r="AA76" s="130"/>
      <c r="AB76" s="124"/>
      <c r="AC76" s="124"/>
      <c r="AD76" s="124"/>
      <c r="AE76" s="111"/>
      <c r="AG76" s="81"/>
      <c r="AO76" s="65"/>
      <c r="BB76" s="81"/>
      <c r="BE76" s="61"/>
    </row>
    <row r="77" spans="1:57" ht="13.5" customHeight="1">
      <c r="A77" s="111"/>
      <c r="B77" s="111"/>
      <c r="C77" s="111"/>
      <c r="D77" s="111"/>
      <c r="E77" s="111"/>
      <c r="F77" s="111"/>
      <c r="G77" s="111"/>
      <c r="H77" s="111"/>
      <c r="I77" s="124"/>
      <c r="J77" s="124"/>
      <c r="K77" s="111"/>
      <c r="L77" s="111"/>
      <c r="M77" s="111"/>
      <c r="N77" s="111"/>
      <c r="O77" s="111"/>
      <c r="P77" s="111"/>
      <c r="Q77" s="124"/>
      <c r="R77" s="111"/>
      <c r="S77" s="124"/>
      <c r="T77" s="111"/>
      <c r="U77" s="111"/>
      <c r="V77" s="111"/>
      <c r="W77" s="111"/>
      <c r="X77" s="111"/>
      <c r="Y77" s="111"/>
      <c r="Z77" s="111"/>
      <c r="AA77" s="124"/>
      <c r="AB77" s="111"/>
      <c r="AC77" s="124"/>
      <c r="AD77" s="111"/>
      <c r="AE77" s="111"/>
      <c r="AG77" s="81"/>
      <c r="AO77" s="65"/>
      <c r="BB77" s="81"/>
      <c r="BE77" s="61"/>
    </row>
    <row r="78" spans="1:57" ht="14.25">
      <c r="A78" s="286" t="s">
        <v>55</v>
      </c>
      <c r="B78" s="286"/>
      <c r="C78" s="286"/>
      <c r="D78" s="286"/>
      <c r="E78" s="286"/>
      <c r="F78" s="286"/>
      <c r="G78" s="154"/>
      <c r="H78" s="111"/>
      <c r="I78" s="172"/>
      <c r="J78" s="124"/>
      <c r="K78" s="111"/>
      <c r="L78" s="111"/>
      <c r="M78" s="111"/>
      <c r="N78" s="111"/>
      <c r="O78" s="111"/>
      <c r="P78" s="123"/>
      <c r="Q78" s="124"/>
      <c r="R78" s="111"/>
      <c r="S78" s="124"/>
      <c r="T78" s="111"/>
      <c r="U78" s="111"/>
      <c r="V78" s="111"/>
      <c r="W78" s="111"/>
      <c r="X78" s="111"/>
      <c r="Y78" s="111"/>
      <c r="Z78" s="124"/>
      <c r="AA78" s="134"/>
      <c r="AB78" s="135"/>
      <c r="AC78" s="135"/>
      <c r="AD78" s="135"/>
      <c r="AE78" s="111"/>
      <c r="AG78" s="81"/>
      <c r="AO78" s="65"/>
      <c r="BB78" s="81"/>
      <c r="BE78" s="61"/>
    </row>
    <row r="79" spans="1:57" ht="14.25">
      <c r="A79" s="286"/>
      <c r="B79" s="286"/>
      <c r="C79" s="286"/>
      <c r="D79" s="286"/>
      <c r="E79" s="286"/>
      <c r="F79" s="286"/>
      <c r="G79" s="154"/>
      <c r="H79" s="111"/>
      <c r="I79" s="172"/>
      <c r="J79" s="124"/>
      <c r="K79" s="111"/>
      <c r="L79" s="111"/>
      <c r="M79" s="111"/>
      <c r="N79" s="111"/>
      <c r="O79" s="111"/>
      <c r="P79" s="123"/>
      <c r="Q79" s="124"/>
      <c r="R79" s="111"/>
      <c r="S79" s="124"/>
      <c r="T79" s="111"/>
      <c r="U79" s="111"/>
      <c r="V79" s="111"/>
      <c r="W79" s="111"/>
      <c r="X79" s="111"/>
      <c r="Y79" s="111"/>
      <c r="Z79" s="124"/>
      <c r="AA79" s="134"/>
      <c r="AB79" s="135"/>
      <c r="AC79" s="135"/>
      <c r="AD79" s="135"/>
      <c r="AE79" s="111"/>
      <c r="AG79" s="287"/>
      <c r="AH79" s="287"/>
      <c r="AI79" s="287"/>
      <c r="AJ79" s="275"/>
      <c r="AK79" s="275"/>
      <c r="AL79" s="275"/>
      <c r="AM79" s="275"/>
      <c r="AO79" s="65"/>
      <c r="BB79" s="81"/>
      <c r="BE79" s="61"/>
    </row>
    <row r="80" spans="1:57" ht="14.25">
      <c r="A80" s="111"/>
      <c r="B80" s="120"/>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G80" s="81"/>
      <c r="AO80" s="65"/>
      <c r="BB80" s="81"/>
      <c r="BE80" s="61"/>
    </row>
    <row r="81" spans="1:32" ht="14.25">
      <c r="A81" s="111"/>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row>
    <row r="82" spans="1:54" ht="16.5" customHeight="1">
      <c r="A82" s="111"/>
      <c r="B82" s="111"/>
      <c r="C82" s="111"/>
      <c r="D82" s="111"/>
      <c r="E82" s="111" t="s">
        <v>56</v>
      </c>
      <c r="F82" s="111"/>
      <c r="G82" s="111"/>
      <c r="H82" s="111"/>
      <c r="I82" s="111"/>
      <c r="J82" s="111"/>
      <c r="K82" s="111"/>
      <c r="L82" s="111"/>
      <c r="M82" s="111"/>
      <c r="N82" s="111"/>
      <c r="O82" s="111"/>
      <c r="P82" s="111"/>
      <c r="Q82" s="111"/>
      <c r="R82" s="269">
        <f>AH84</f>
      </c>
      <c r="S82" s="269"/>
      <c r="T82" s="269"/>
      <c r="U82" s="111" t="s">
        <v>57</v>
      </c>
      <c r="V82" s="269">
        <f>AK84</f>
      </c>
      <c r="W82" s="269"/>
      <c r="X82" s="269"/>
      <c r="Y82" s="111" t="s">
        <v>58</v>
      </c>
      <c r="Z82" s="111"/>
      <c r="AA82" s="111"/>
      <c r="AB82" s="111"/>
      <c r="AC82" s="111"/>
      <c r="AD82" s="111"/>
      <c r="AE82" s="111"/>
      <c r="AF82" s="111"/>
      <c r="AH82" s="263" t="s">
        <v>81</v>
      </c>
      <c r="AI82" s="264"/>
      <c r="AJ82" s="264"/>
      <c r="AK82" s="263" t="s">
        <v>80</v>
      </c>
      <c r="AL82" s="264"/>
      <c r="AM82" s="264"/>
      <c r="AN82" s="265"/>
      <c r="AO82" s="276" t="s">
        <v>72</v>
      </c>
      <c r="AP82" s="263" t="s">
        <v>73</v>
      </c>
      <c r="AQ82" s="264"/>
      <c r="AR82" s="264"/>
      <c r="AS82" s="264"/>
      <c r="AT82" s="264"/>
      <c r="AU82" s="264"/>
      <c r="AV82" s="264"/>
      <c r="AW82" s="264"/>
      <c r="AX82" s="264"/>
      <c r="AY82" s="264"/>
      <c r="AZ82" s="264"/>
      <c r="BA82" s="264"/>
      <c r="BB82" s="265"/>
    </row>
    <row r="83" spans="1:54" ht="16.5" customHeight="1" thickBot="1">
      <c r="A83" s="111"/>
      <c r="B83" s="111"/>
      <c r="C83" s="111"/>
      <c r="D83" s="111"/>
      <c r="E83" s="111" t="s">
        <v>59</v>
      </c>
      <c r="F83" s="111"/>
      <c r="G83" s="111"/>
      <c r="H83" s="111"/>
      <c r="I83" s="291">
        <f>AP85</f>
      </c>
      <c r="J83" s="291"/>
      <c r="K83" s="111" t="s">
        <v>57</v>
      </c>
      <c r="L83" s="292">
        <f>AU85</f>
      </c>
      <c r="M83" s="293"/>
      <c r="N83" s="111" t="s">
        <v>60</v>
      </c>
      <c r="O83" s="279">
        <f>AZ84</f>
      </c>
      <c r="P83" s="279"/>
      <c r="Q83" s="137" t="s">
        <v>68</v>
      </c>
      <c r="R83" s="137"/>
      <c r="S83" s="111"/>
      <c r="T83" s="111"/>
      <c r="U83" s="111"/>
      <c r="V83" s="111"/>
      <c r="W83" s="111"/>
      <c r="X83" s="111"/>
      <c r="Y83" s="111"/>
      <c r="Z83" s="111"/>
      <c r="AA83" s="111"/>
      <c r="AB83" s="111"/>
      <c r="AC83" s="111"/>
      <c r="AD83" s="111"/>
      <c r="AE83" s="111"/>
      <c r="AF83" s="111"/>
      <c r="AH83" s="266"/>
      <c r="AI83" s="267"/>
      <c r="AJ83" s="267"/>
      <c r="AK83" s="266"/>
      <c r="AL83" s="267"/>
      <c r="AM83" s="267"/>
      <c r="AN83" s="268"/>
      <c r="AO83" s="276"/>
      <c r="AP83" s="266"/>
      <c r="AQ83" s="267"/>
      <c r="AR83" s="267"/>
      <c r="AS83" s="267"/>
      <c r="AT83" s="267"/>
      <c r="AU83" s="267"/>
      <c r="AV83" s="267"/>
      <c r="AW83" s="267"/>
      <c r="AX83" s="267"/>
      <c r="AY83" s="267"/>
      <c r="AZ83" s="267"/>
      <c r="BA83" s="267"/>
      <c r="BB83" s="268"/>
    </row>
    <row r="84" spans="1:54" ht="16.5" customHeight="1">
      <c r="A84" s="111"/>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H84" s="298">
        <f>IF(OR($I$9="",$U$9=""),"",IF(AND($I$9-$U$9&gt;=1,$I$9-$U$9&lt;=97),J65,""))</f>
      </c>
      <c r="AI84" s="299"/>
      <c r="AJ84" s="300"/>
      <c r="AK84" s="298">
        <f>IF(OR($I$9="",$U$9=""),"",IF(AND($I$9-$U$9&gt;=1,$I$9-$U$9&lt;=97),Z65,""))</f>
      </c>
      <c r="AL84" s="299"/>
      <c r="AM84" s="299"/>
      <c r="AN84" s="300"/>
      <c r="AO84" s="276"/>
      <c r="AP84" s="273">
        <f>IF(OR($I$9="",$U$9=""),"",IF(AND($I$9-$U$9&gt;=1,$I$9-$U$9&lt;=97),AH84,""))</f>
      </c>
      <c r="AQ84" s="274"/>
      <c r="AR84" s="274"/>
      <c r="AS84" s="274"/>
      <c r="AT84" s="272" t="s">
        <v>57</v>
      </c>
      <c r="AU84" s="274">
        <f>IF(OR($I$9="",$U$9=""),"",IF(AND($I$9-$U$9&gt;=1,$I$9-$U$9&lt;=97),IF(AL85="月末日",DATE(YEAR(AK84),MONTH(AK84),DAY(AK84)),DATE(YEAR(AK84),MONTH(AK84),0)),""))</f>
      </c>
      <c r="AV84" s="274"/>
      <c r="AW84" s="274"/>
      <c r="AX84" s="274"/>
      <c r="AY84" s="272" t="s">
        <v>60</v>
      </c>
      <c r="AZ84" s="272">
        <f>IF(OR($I$9="",$U$9=""),"",IF(AND($I$9-$U$9&gt;=1,$I$9-$U$9&lt;=97),IF(AH84&gt;AK84,(YEAR(AK84+1)-YEAR(AH84))*12+MONTH(AK84+1)-MONTH(AH84),(YEAR(AK84+1)-YEAR(AH84))*12+MONTH(AK84+1)-MONTH(AH84)),""))</f>
      </c>
      <c r="BA84" s="235" t="s">
        <v>79</v>
      </c>
      <c r="BB84" s="236"/>
    </row>
    <row r="85" spans="1:54" ht="13.5" customHeight="1">
      <c r="A85" s="111"/>
      <c r="B85" s="111"/>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H85" s="283"/>
      <c r="AI85" s="284"/>
      <c r="AJ85" s="285"/>
      <c r="AK85" s="85" t="s">
        <v>74</v>
      </c>
      <c r="AL85" s="267">
        <f>IF(OR($I$9="",$U$9=""),"",IF(AND($I$9-$U$9&gt;=1,$I$9-$U$9&lt;=97),IF(MONTH(AK84+1)=MONTH(AK84),"月途中","月末日"),""))</f>
      </c>
      <c r="AM85" s="267"/>
      <c r="AN85" s="86" t="s">
        <v>75</v>
      </c>
      <c r="AO85" s="276"/>
      <c r="AP85" s="277">
        <f>IF(OR($I$9="",$U$9=""),"",IF(AND($I$9-$U$9&gt;=1,$I$9-$U$9&lt;=97),MONTH(AP84),""))</f>
      </c>
      <c r="AQ85" s="278"/>
      <c r="AR85" s="278"/>
      <c r="AS85" s="278"/>
      <c r="AT85" s="238"/>
      <c r="AU85" s="288">
        <f>IF(OR($I$9="",$U$9=""),"",IF(AND($I$9-$U$9&gt;=1,$I$9-$U$9&lt;=97),MONTH(AU84),""))</f>
      </c>
      <c r="AV85" s="288"/>
      <c r="AW85" s="288"/>
      <c r="AX85" s="288"/>
      <c r="AY85" s="238"/>
      <c r="AZ85" s="238"/>
      <c r="BA85" s="238"/>
      <c r="BB85" s="239"/>
    </row>
    <row r="86" spans="1:42" ht="15" thickBot="1">
      <c r="A86" s="161"/>
      <c r="B86" s="161"/>
      <c r="C86" s="161"/>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H86" s="84"/>
      <c r="AI86" s="84"/>
      <c r="AJ86" s="95"/>
      <c r="AK86" s="96"/>
      <c r="AL86" s="97"/>
      <c r="AM86" s="96"/>
      <c r="AN86" s="80"/>
      <c r="AO86" s="96"/>
      <c r="AP86" s="99"/>
    </row>
    <row r="87" spans="1:54" ht="14.25">
      <c r="A87" s="124"/>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11"/>
      <c r="AG87" s="78"/>
      <c r="AH87" s="89"/>
      <c r="AI87" s="89"/>
      <c r="AJ87" s="89"/>
      <c r="AK87" s="89"/>
      <c r="AL87" s="89"/>
      <c r="AM87" s="89"/>
      <c r="AN87" s="89"/>
      <c r="AO87" s="89"/>
      <c r="AP87" s="103"/>
      <c r="AQ87" s="103"/>
      <c r="AR87" s="103"/>
      <c r="AS87" s="103"/>
      <c r="AT87" s="103"/>
      <c r="AU87" s="103"/>
      <c r="AV87" s="103"/>
      <c r="AW87" s="103"/>
      <c r="AX87" s="103"/>
      <c r="AY87" s="103"/>
      <c r="AZ87" s="103"/>
      <c r="BA87" s="103"/>
      <c r="BB87" s="103"/>
    </row>
    <row r="88" spans="1:54" ht="14.25">
      <c r="A88" s="124"/>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11"/>
      <c r="AG88" s="78"/>
      <c r="AH88" s="89"/>
      <c r="AI88" s="89"/>
      <c r="AJ88" s="89"/>
      <c r="AK88" s="89"/>
      <c r="AL88" s="89"/>
      <c r="AM88" s="89"/>
      <c r="AN88" s="89"/>
      <c r="AO88" s="89"/>
      <c r="AP88" s="103"/>
      <c r="AQ88" s="103"/>
      <c r="AR88" s="103"/>
      <c r="AS88" s="103"/>
      <c r="AT88" s="103"/>
      <c r="AU88" s="103"/>
      <c r="AV88" s="103"/>
      <c r="AW88" s="103"/>
      <c r="AX88" s="103"/>
      <c r="AY88" s="103"/>
      <c r="AZ88" s="103"/>
      <c r="BA88" s="103"/>
      <c r="BB88" s="103"/>
    </row>
    <row r="89" spans="1:57" s="62" customFormat="1" ht="18">
      <c r="A89" s="113"/>
      <c r="B89" s="113"/>
      <c r="C89" s="114" t="s">
        <v>76</v>
      </c>
      <c r="D89" s="157"/>
      <c r="E89" s="115" t="s">
        <v>84</v>
      </c>
      <c r="F89" s="113"/>
      <c r="G89" s="113"/>
      <c r="H89" s="113"/>
      <c r="I89" s="113"/>
      <c r="J89" s="113"/>
      <c r="K89" s="113"/>
      <c r="L89" s="113"/>
      <c r="M89" s="113"/>
      <c r="N89" s="113"/>
      <c r="O89" s="113"/>
      <c r="P89" s="113"/>
      <c r="Q89" s="140"/>
      <c r="R89" s="113"/>
      <c r="S89" s="296">
        <f>IF(OR($I$9="",$U$9=""),"",IF($I$9-$U$9&gt;=98,"","→"))</f>
      </c>
      <c r="T89" s="296"/>
      <c r="U89" s="113"/>
      <c r="V89" s="116">
        <f>IF(OR($I$9="",$U$9=""),"",IF($I$9-$U$9&gt;=98,"","不　該　当"))</f>
      </c>
      <c r="W89" s="113"/>
      <c r="X89" s="113"/>
      <c r="Y89" s="113"/>
      <c r="Z89" s="113"/>
      <c r="AA89" s="113"/>
      <c r="AB89" s="113"/>
      <c r="AC89" s="113"/>
      <c r="AD89" s="113"/>
      <c r="AE89" s="113"/>
      <c r="AF89" s="113"/>
      <c r="AG89" s="71"/>
      <c r="AH89" s="64"/>
      <c r="AI89" s="64"/>
      <c r="AJ89" s="64"/>
      <c r="AK89" s="63"/>
      <c r="AL89" s="63"/>
      <c r="AM89" s="63"/>
      <c r="AN89" s="63"/>
      <c r="AO89" s="63"/>
      <c r="AP89" s="73"/>
      <c r="AQ89" s="73"/>
      <c r="AR89" s="73"/>
      <c r="AS89" s="73"/>
      <c r="AT89" s="73"/>
      <c r="AU89" s="73"/>
      <c r="AV89" s="73"/>
      <c r="AW89" s="73"/>
      <c r="AX89" s="73"/>
      <c r="AY89" s="73"/>
      <c r="AZ89" s="73"/>
      <c r="BA89" s="73"/>
      <c r="BB89" s="73"/>
      <c r="BC89" s="81"/>
      <c r="BD89" s="81"/>
      <c r="BE89" s="81"/>
    </row>
    <row r="90" spans="1:32" ht="14.25">
      <c r="A90" s="111"/>
      <c r="B90" s="111"/>
      <c r="C90" s="111"/>
      <c r="D90" s="111"/>
      <c r="E90" s="162" t="s">
        <v>260</v>
      </c>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row>
    <row r="91" spans="1:32" ht="14.25">
      <c r="A91" s="111"/>
      <c r="B91" s="111"/>
      <c r="C91" s="111"/>
      <c r="D91" s="111"/>
      <c r="E91" s="111"/>
      <c r="F91" s="111"/>
      <c r="G91" s="111"/>
      <c r="H91" s="111"/>
      <c r="I91" s="111"/>
      <c r="J91" s="111"/>
      <c r="K91" s="111"/>
      <c r="L91" s="111"/>
      <c r="M91" s="111"/>
      <c r="N91" s="315" t="s">
        <v>86</v>
      </c>
      <c r="O91" s="315"/>
      <c r="P91" s="315"/>
      <c r="Q91" s="111"/>
      <c r="R91" s="111"/>
      <c r="S91" s="111"/>
      <c r="V91" s="111"/>
      <c r="W91" s="111"/>
      <c r="X91" s="111"/>
      <c r="Y91" s="111"/>
      <c r="Z91" s="111"/>
      <c r="AA91" s="316">
        <f>IF(OR($I$9="",$U$9=""),"",IF($I$9-$U$9&gt;=98,"α=",""))</f>
      </c>
      <c r="AB91" s="316"/>
      <c r="AC91" s="262">
        <f>IF(OR($I$9="",$U$9=""),"",IF($I$9-$U$9&gt;=98,$I$9-$U$9,""))</f>
      </c>
      <c r="AD91" s="262"/>
      <c r="AE91" s="141">
        <f>IF(OR($I$9="",$U$9=""),"",IF($I$9-$U$9&gt;=98,"日",""))</f>
      </c>
      <c r="AF91" s="111"/>
    </row>
    <row r="92" spans="1:57" s="73" customFormat="1" ht="18.75" customHeight="1">
      <c r="A92" s="142"/>
      <c r="B92" s="142"/>
      <c r="C92" s="142"/>
      <c r="D92" s="144"/>
      <c r="E92" s="144"/>
      <c r="F92" s="144"/>
      <c r="G92" s="144"/>
      <c r="H92" s="144"/>
      <c r="I92" s="270">
        <f>IF(OR($I$9="",$U$9=""),"",IF($I$9-$U$9&gt;=98,$U$9,""))</f>
      </c>
      <c r="J92" s="270"/>
      <c r="K92" s="142"/>
      <c r="L92" s="142"/>
      <c r="M92" s="142"/>
      <c r="N92" s="315"/>
      <c r="O92" s="315"/>
      <c r="P92" s="315"/>
      <c r="Q92" s="142"/>
      <c r="R92" s="142"/>
      <c r="S92" s="142"/>
      <c r="T92" s="270">
        <f>IF(OR($I$9="",$U$9=""),"",IF($I$9-$U$9&gt;=98,$I$9,""))</f>
      </c>
      <c r="U92" s="270"/>
      <c r="W92" s="142"/>
      <c r="X92" s="142"/>
      <c r="Y92" s="142"/>
      <c r="Z92" s="142"/>
      <c r="AA92" s="142"/>
      <c r="AB92" s="142"/>
      <c r="AC92" s="142"/>
      <c r="AD92" s="142"/>
      <c r="AE92" s="144"/>
      <c r="AF92" s="144"/>
      <c r="AH92" s="63"/>
      <c r="AI92" s="63"/>
      <c r="AJ92" s="63"/>
      <c r="AK92" s="63"/>
      <c r="AL92" s="63"/>
      <c r="AM92" s="63"/>
      <c r="AN92" s="63"/>
      <c r="AO92" s="63"/>
      <c r="BC92" s="63"/>
      <c r="BD92" s="63"/>
      <c r="BE92" s="63"/>
    </row>
    <row r="93" spans="1:58" ht="14.25">
      <c r="A93" s="120"/>
      <c r="B93" s="111"/>
      <c r="C93" s="111"/>
      <c r="D93" s="111"/>
      <c r="E93" s="111"/>
      <c r="F93" s="111"/>
      <c r="G93" s="111"/>
      <c r="H93" s="111"/>
      <c r="I93" s="289" t="s">
        <v>64</v>
      </c>
      <c r="J93" s="289"/>
      <c r="K93" s="175"/>
      <c r="L93" s="271">
        <f>IF(OR($I$9="",$U$9=""),"",IF($I$9-$U$9&gt;98,IF($I$9&gt;$U$9,T92-97,""),""))</f>
      </c>
      <c r="M93" s="271"/>
      <c r="N93" s="111"/>
      <c r="O93" s="111"/>
      <c r="P93" s="111"/>
      <c r="Q93" s="111"/>
      <c r="R93" s="290">
        <f>IF(OR($I$9="",$U$9=""),"",IF($I$9&gt;$U$9,IF($I$9-$U$9&gt;=98,I92+56,""),""))</f>
      </c>
      <c r="S93" s="290"/>
      <c r="T93" s="289" t="s">
        <v>34</v>
      </c>
      <c r="U93" s="289"/>
      <c r="V93" s="289"/>
      <c r="W93" s="145"/>
      <c r="X93" s="111"/>
      <c r="Y93" s="111"/>
      <c r="Z93" s="111"/>
      <c r="AA93" s="111"/>
      <c r="AB93" s="111"/>
      <c r="AC93" s="111"/>
      <c r="AD93" s="271">
        <f>IF(OR($I$9="",$U$9=""),"",IF($I$9&gt;$U$9,IF($I$9-$U$9&gt;=98,T92+56,""),""))</f>
      </c>
      <c r="AE93" s="271"/>
      <c r="AH93" s="61"/>
      <c r="AP93" s="81"/>
      <c r="BC93" s="65"/>
      <c r="BF93" s="81"/>
    </row>
    <row r="94" spans="1:58" ht="14.25">
      <c r="A94" s="121"/>
      <c r="B94" s="121"/>
      <c r="C94" s="111"/>
      <c r="D94" s="111"/>
      <c r="E94" s="111"/>
      <c r="F94" s="111"/>
      <c r="G94" s="111"/>
      <c r="H94" s="111"/>
      <c r="I94" s="111"/>
      <c r="J94" s="111"/>
      <c r="K94" s="163"/>
      <c r="L94" s="163"/>
      <c r="M94" s="111"/>
      <c r="N94" s="111"/>
      <c r="O94" s="111"/>
      <c r="P94" s="261" t="s">
        <v>198</v>
      </c>
      <c r="Q94" s="261"/>
      <c r="R94" s="290"/>
      <c r="S94" s="290"/>
      <c r="T94" s="111"/>
      <c r="U94" s="111"/>
      <c r="V94" s="111"/>
      <c r="W94" s="111"/>
      <c r="X94" s="111"/>
      <c r="Y94" s="261" t="s">
        <v>52</v>
      </c>
      <c r="Z94" s="261"/>
      <c r="AA94" s="111"/>
      <c r="AB94" s="111"/>
      <c r="AC94" s="111"/>
      <c r="AD94" s="111"/>
      <c r="AE94" s="159"/>
      <c r="AF94" s="72"/>
      <c r="AH94" s="61"/>
      <c r="AP94" s="81"/>
      <c r="BC94" s="65"/>
      <c r="BF94" s="81"/>
    </row>
    <row r="95" spans="1:58" ht="14.25">
      <c r="A95" s="121"/>
      <c r="B95" s="121"/>
      <c r="C95" s="111"/>
      <c r="D95" s="124"/>
      <c r="E95" s="124"/>
      <c r="F95" s="124"/>
      <c r="G95" s="124"/>
      <c r="H95" s="124"/>
      <c r="I95" s="124"/>
      <c r="J95" s="165"/>
      <c r="K95" s="174"/>
      <c r="L95" s="166"/>
      <c r="M95" s="126"/>
      <c r="N95" s="126"/>
      <c r="O95" s="126"/>
      <c r="P95" s="126"/>
      <c r="Q95" s="126"/>
      <c r="R95" s="147"/>
      <c r="S95" s="126"/>
      <c r="T95" s="127"/>
      <c r="U95" s="126"/>
      <c r="V95" s="126"/>
      <c r="W95" s="126"/>
      <c r="X95" s="126"/>
      <c r="Y95" s="126"/>
      <c r="Z95" s="126"/>
      <c r="AA95" s="126"/>
      <c r="AB95" s="126"/>
      <c r="AC95" s="124"/>
      <c r="AD95" s="125"/>
      <c r="AE95" s="128"/>
      <c r="AF95" s="67"/>
      <c r="AG95" s="67"/>
      <c r="AH95" s="67"/>
      <c r="AP95" s="81"/>
      <c r="BC95" s="65"/>
      <c r="BF95" s="81"/>
    </row>
    <row r="96" spans="1:58" ht="14.25">
      <c r="A96" s="121"/>
      <c r="B96" s="121"/>
      <c r="C96" s="111"/>
      <c r="D96" s="124"/>
      <c r="E96" s="124"/>
      <c r="F96" s="124"/>
      <c r="G96" s="124"/>
      <c r="H96" s="124"/>
      <c r="I96" s="124"/>
      <c r="J96" s="167"/>
      <c r="K96" s="124"/>
      <c r="L96" s="125"/>
      <c r="M96" s="111"/>
      <c r="N96" s="111"/>
      <c r="O96" s="111"/>
      <c r="P96" s="111"/>
      <c r="Q96" s="111"/>
      <c r="R96" s="123"/>
      <c r="S96" s="168"/>
      <c r="T96" s="168"/>
      <c r="U96" s="160"/>
      <c r="V96" s="111"/>
      <c r="W96" s="111"/>
      <c r="X96" s="111"/>
      <c r="Y96" s="111"/>
      <c r="Z96" s="111"/>
      <c r="AA96" s="111"/>
      <c r="AB96" s="124"/>
      <c r="AC96" s="168"/>
      <c r="AD96" s="168"/>
      <c r="AE96" s="128"/>
      <c r="AF96" s="67"/>
      <c r="AG96" s="67"/>
      <c r="AH96" s="67"/>
      <c r="AP96" s="81"/>
      <c r="BC96" s="65"/>
      <c r="BF96" s="81"/>
    </row>
    <row r="97" spans="1:58" ht="14.25">
      <c r="A97" s="121"/>
      <c r="B97" s="121"/>
      <c r="C97" s="111"/>
      <c r="D97" s="111"/>
      <c r="E97" s="111"/>
      <c r="F97" s="111"/>
      <c r="G97" s="111"/>
      <c r="H97" s="111"/>
      <c r="I97" s="111"/>
      <c r="J97" s="124"/>
      <c r="K97" s="124"/>
      <c r="L97" s="124"/>
      <c r="M97" s="124"/>
      <c r="N97" s="124"/>
      <c r="O97" s="124"/>
      <c r="P97" s="124"/>
      <c r="Q97" s="124"/>
      <c r="R97" s="111"/>
      <c r="S97" s="169"/>
      <c r="T97" s="169"/>
      <c r="U97" s="124"/>
      <c r="V97" s="111"/>
      <c r="W97" s="111"/>
      <c r="X97" s="111"/>
      <c r="Y97" s="111"/>
      <c r="Z97" s="111"/>
      <c r="AA97" s="111"/>
      <c r="AB97" s="111"/>
      <c r="AC97" s="169"/>
      <c r="AD97" s="169"/>
      <c r="AE97" s="111"/>
      <c r="AH97" s="61"/>
      <c r="AP97" s="81"/>
      <c r="BC97" s="65"/>
      <c r="BF97" s="81"/>
    </row>
    <row r="98" spans="1:58" ht="14.25">
      <c r="A98" s="121"/>
      <c r="B98" s="121"/>
      <c r="C98" s="111"/>
      <c r="D98" s="111"/>
      <c r="E98" s="111"/>
      <c r="F98" s="111"/>
      <c r="G98" s="111"/>
      <c r="H98" s="111"/>
      <c r="I98" s="111"/>
      <c r="J98" s="124"/>
      <c r="K98" s="124"/>
      <c r="L98" s="124"/>
      <c r="M98" s="124"/>
      <c r="N98" s="124"/>
      <c r="O98" s="124"/>
      <c r="P98" s="124"/>
      <c r="Q98" s="124"/>
      <c r="R98" s="124"/>
      <c r="S98" s="124"/>
      <c r="T98" s="124"/>
      <c r="U98" s="124"/>
      <c r="V98" s="124"/>
      <c r="W98" s="124"/>
      <c r="X98" s="111"/>
      <c r="Y98" s="111"/>
      <c r="Z98" s="111"/>
      <c r="AA98" s="111"/>
      <c r="AB98" s="111"/>
      <c r="AC98" s="111"/>
      <c r="AD98" s="111"/>
      <c r="AE98" s="124"/>
      <c r="AG98" s="67"/>
      <c r="AH98" s="61"/>
      <c r="AP98" s="81"/>
      <c r="BC98" s="65"/>
      <c r="BF98" s="81"/>
    </row>
    <row r="99" spans="1:58" ht="14.25">
      <c r="A99" s="121" t="s">
        <v>66</v>
      </c>
      <c r="B99" s="121"/>
      <c r="C99" s="111"/>
      <c r="D99" s="111"/>
      <c r="E99" s="111"/>
      <c r="F99" s="111"/>
      <c r="G99" s="111"/>
      <c r="H99" s="111"/>
      <c r="I99" s="111"/>
      <c r="J99" s="124"/>
      <c r="K99" s="124"/>
      <c r="L99" s="124"/>
      <c r="M99" s="124"/>
      <c r="N99" s="124"/>
      <c r="O99" s="111"/>
      <c r="P99" s="111"/>
      <c r="Q99" s="111"/>
      <c r="R99" s="111"/>
      <c r="S99" s="111"/>
      <c r="T99" s="123"/>
      <c r="U99" s="124"/>
      <c r="V99" s="124"/>
      <c r="W99" s="124"/>
      <c r="X99" s="111"/>
      <c r="Y99" s="111"/>
      <c r="Z99" s="111"/>
      <c r="AA99" s="111"/>
      <c r="AB99" s="111"/>
      <c r="AC99" s="111"/>
      <c r="AD99" s="111"/>
      <c r="AE99" s="130"/>
      <c r="AF99" s="67"/>
      <c r="AG99" s="67"/>
      <c r="AH99" s="67"/>
      <c r="AI99" s="96"/>
      <c r="AJ99" s="96"/>
      <c r="AK99" s="96"/>
      <c r="AL99" s="96"/>
      <c r="AM99" s="96"/>
      <c r="AP99" s="81"/>
      <c r="BC99" s="65"/>
      <c r="BF99" s="81"/>
    </row>
    <row r="100" spans="1:58" ht="14.25">
      <c r="A100" s="121" t="s">
        <v>268</v>
      </c>
      <c r="B100" s="121"/>
      <c r="C100" s="111"/>
      <c r="D100" s="111"/>
      <c r="E100" s="111"/>
      <c r="F100" s="111"/>
      <c r="G100" s="111"/>
      <c r="H100" s="111"/>
      <c r="I100" s="111"/>
      <c r="J100" s="124"/>
      <c r="K100" s="124"/>
      <c r="L100" s="124"/>
      <c r="M100" s="124"/>
      <c r="N100" s="124"/>
      <c r="O100" s="111"/>
      <c r="P100" s="111"/>
      <c r="Q100" s="111"/>
      <c r="R100" s="111"/>
      <c r="S100" s="111"/>
      <c r="T100" s="123"/>
      <c r="U100" s="124"/>
      <c r="V100" s="124"/>
      <c r="W100" s="124"/>
      <c r="X100" s="111"/>
      <c r="Y100" s="111"/>
      <c r="Z100" s="111"/>
      <c r="AA100" s="111"/>
      <c r="AB100" s="111"/>
      <c r="AC100" s="111"/>
      <c r="AD100" s="111"/>
      <c r="AE100" s="130"/>
      <c r="AF100" s="67"/>
      <c r="AG100" s="67"/>
      <c r="AH100" s="67"/>
      <c r="AP100" s="81"/>
      <c r="BC100" s="65"/>
      <c r="BF100" s="81"/>
    </row>
    <row r="101" spans="1:58" ht="14.25">
      <c r="A101" s="121"/>
      <c r="B101" s="121"/>
      <c r="C101" s="111"/>
      <c r="D101" s="111"/>
      <c r="E101" s="111"/>
      <c r="F101" s="111"/>
      <c r="G101" s="111"/>
      <c r="H101" s="111"/>
      <c r="I101" s="111"/>
      <c r="J101" s="124"/>
      <c r="K101" s="124"/>
      <c r="L101" s="111"/>
      <c r="M101" s="111"/>
      <c r="N101" s="124"/>
      <c r="O101" s="124"/>
      <c r="P101" s="111"/>
      <c r="Q101" s="111"/>
      <c r="R101" s="111"/>
      <c r="S101" s="111"/>
      <c r="T101" s="124"/>
      <c r="U101" s="124"/>
      <c r="V101" s="111"/>
      <c r="W101" s="124"/>
      <c r="X101" s="111"/>
      <c r="Y101" s="111"/>
      <c r="Z101" s="111"/>
      <c r="AA101" s="111"/>
      <c r="AB101" s="111"/>
      <c r="AC101" s="111"/>
      <c r="AD101" s="111"/>
      <c r="AE101" s="124"/>
      <c r="AG101" s="67"/>
      <c r="AH101" s="61"/>
      <c r="AP101" s="81"/>
      <c r="BC101" s="65"/>
      <c r="BF101" s="81"/>
    </row>
    <row r="102" spans="1:58" ht="14.25">
      <c r="A102" s="121"/>
      <c r="B102" s="121"/>
      <c r="C102" s="111"/>
      <c r="D102" s="111"/>
      <c r="E102" s="111"/>
      <c r="F102" s="111"/>
      <c r="G102" s="111"/>
      <c r="H102" s="111"/>
      <c r="I102" s="111"/>
      <c r="J102" s="124"/>
      <c r="K102" s="111"/>
      <c r="L102" s="124"/>
      <c r="M102" s="124"/>
      <c r="N102" s="111"/>
      <c r="O102" s="111"/>
      <c r="P102" s="111"/>
      <c r="Q102" s="111"/>
      <c r="R102" s="124"/>
      <c r="S102" s="124"/>
      <c r="T102" s="111"/>
      <c r="U102" s="124"/>
      <c r="V102" s="111"/>
      <c r="W102" s="111"/>
      <c r="X102" s="111"/>
      <c r="Y102" s="111"/>
      <c r="Z102" s="111"/>
      <c r="AA102" s="111"/>
      <c r="AB102" s="111"/>
      <c r="AC102" s="124"/>
      <c r="AD102" s="111"/>
      <c r="AE102" s="124"/>
      <c r="AH102" s="61"/>
      <c r="AP102" s="81"/>
      <c r="BC102" s="65"/>
      <c r="BF102" s="81"/>
    </row>
    <row r="103" spans="1:57" ht="14.25">
      <c r="A103" s="121" t="s">
        <v>67</v>
      </c>
      <c r="B103" s="121"/>
      <c r="C103" s="111"/>
      <c r="D103" s="111"/>
      <c r="E103" s="111"/>
      <c r="F103" s="111"/>
      <c r="G103" s="111"/>
      <c r="H103" s="111"/>
      <c r="I103" s="123"/>
      <c r="J103" s="111"/>
      <c r="K103" s="124"/>
      <c r="L103" s="111"/>
      <c r="M103" s="111"/>
      <c r="N103" s="111"/>
      <c r="O103" s="111"/>
      <c r="P103" s="124"/>
      <c r="Q103" s="124"/>
      <c r="R103" s="111"/>
      <c r="S103" s="130"/>
      <c r="T103" s="124"/>
      <c r="U103" s="124"/>
      <c r="V103" s="124"/>
      <c r="W103" s="111"/>
      <c r="X103" s="111"/>
      <c r="Y103" s="170"/>
      <c r="Z103" s="170"/>
      <c r="AA103" s="170"/>
      <c r="AB103" s="170"/>
      <c r="AC103" s="170"/>
      <c r="AD103" s="170"/>
      <c r="AE103" s="170"/>
      <c r="AF103" s="81"/>
      <c r="AG103" s="65"/>
      <c r="AH103" s="65"/>
      <c r="AI103" s="65"/>
      <c r="AJ103" s="65"/>
      <c r="AK103" s="65"/>
      <c r="AL103" s="65"/>
      <c r="AM103" s="65"/>
      <c r="AN103" s="65"/>
      <c r="AO103" s="65"/>
      <c r="AT103" s="81"/>
      <c r="AU103" s="81"/>
      <c r="AV103" s="81"/>
      <c r="AW103" s="61"/>
      <c r="AX103" s="61"/>
      <c r="AY103" s="61"/>
      <c r="AZ103" s="61"/>
      <c r="BA103" s="61"/>
      <c r="BB103" s="61"/>
      <c r="BC103" s="61"/>
      <c r="BD103" s="61"/>
      <c r="BE103" s="61"/>
    </row>
    <row r="104" spans="1:57" ht="14.25">
      <c r="A104" s="121" t="s">
        <v>85</v>
      </c>
      <c r="B104" s="121"/>
      <c r="C104" s="111"/>
      <c r="D104" s="111"/>
      <c r="E104" s="111"/>
      <c r="F104" s="111"/>
      <c r="G104" s="111"/>
      <c r="H104" s="111"/>
      <c r="I104" s="123"/>
      <c r="J104" s="111"/>
      <c r="K104" s="124"/>
      <c r="L104" s="111"/>
      <c r="M104" s="111"/>
      <c r="N104" s="111"/>
      <c r="O104" s="111"/>
      <c r="P104" s="124"/>
      <c r="Q104" s="124"/>
      <c r="R104" s="111"/>
      <c r="S104" s="130"/>
      <c r="T104" s="124"/>
      <c r="U104" s="124"/>
      <c r="V104" s="124"/>
      <c r="W104" s="111"/>
      <c r="X104" s="111"/>
      <c r="Y104" s="170"/>
      <c r="Z104" s="170"/>
      <c r="AA104" s="170"/>
      <c r="AB104" s="170"/>
      <c r="AC104" s="170"/>
      <c r="AD104" s="170"/>
      <c r="AE104" s="170"/>
      <c r="AF104" s="81"/>
      <c r="AG104" s="65"/>
      <c r="AH104" s="65"/>
      <c r="AI104" s="65"/>
      <c r="AJ104" s="65"/>
      <c r="AK104" s="65"/>
      <c r="AL104" s="65"/>
      <c r="AM104" s="65"/>
      <c r="AN104" s="65"/>
      <c r="AO104" s="65"/>
      <c r="AT104" s="81"/>
      <c r="AU104" s="81"/>
      <c r="AV104" s="81"/>
      <c r="AW104" s="61"/>
      <c r="AX104" s="61"/>
      <c r="AY104" s="61"/>
      <c r="AZ104" s="61"/>
      <c r="BA104" s="61"/>
      <c r="BB104" s="61"/>
      <c r="BC104" s="61"/>
      <c r="BD104" s="61"/>
      <c r="BE104" s="61"/>
    </row>
    <row r="105" spans="1:58" ht="13.5" customHeight="1">
      <c r="A105" s="111"/>
      <c r="B105" s="111"/>
      <c r="C105" s="111"/>
      <c r="D105" s="111"/>
      <c r="E105" s="111"/>
      <c r="F105" s="111"/>
      <c r="G105" s="111"/>
      <c r="H105" s="111"/>
      <c r="I105" s="111"/>
      <c r="J105" s="124"/>
      <c r="K105" s="111"/>
      <c r="L105" s="111"/>
      <c r="M105" s="111"/>
      <c r="N105" s="111"/>
      <c r="O105" s="111"/>
      <c r="P105" s="111"/>
      <c r="Q105" s="111"/>
      <c r="R105" s="111"/>
      <c r="S105" s="124"/>
      <c r="T105" s="111"/>
      <c r="U105" s="124"/>
      <c r="V105" s="111"/>
      <c r="W105" s="111"/>
      <c r="X105" s="111"/>
      <c r="Y105" s="111"/>
      <c r="Z105" s="111"/>
      <c r="AA105" s="111"/>
      <c r="AB105" s="111"/>
      <c r="AC105" s="124"/>
      <c r="AD105" s="111"/>
      <c r="AE105" s="124"/>
      <c r="AH105" s="61"/>
      <c r="AP105" s="81"/>
      <c r="BC105" s="65"/>
      <c r="BF105" s="81"/>
    </row>
    <row r="106" spans="1:57" ht="14.25">
      <c r="A106" s="286" t="s">
        <v>55</v>
      </c>
      <c r="B106" s="286"/>
      <c r="C106" s="286"/>
      <c r="D106" s="286"/>
      <c r="E106" s="286"/>
      <c r="F106" s="286"/>
      <c r="G106" s="154"/>
      <c r="H106" s="154"/>
      <c r="I106" s="111"/>
      <c r="J106" s="164"/>
      <c r="K106" s="111"/>
      <c r="L106" s="111"/>
      <c r="M106" s="111"/>
      <c r="N106" s="111"/>
      <c r="O106" s="111"/>
      <c r="P106" s="124"/>
      <c r="Q106" s="124"/>
      <c r="R106" s="124"/>
      <c r="S106" s="134"/>
      <c r="T106" s="111"/>
      <c r="U106" s="111"/>
      <c r="V106" s="111"/>
      <c r="W106" s="111"/>
      <c r="X106" s="111"/>
      <c r="Y106" s="111"/>
      <c r="Z106" s="111"/>
      <c r="AA106" s="111"/>
      <c r="AB106" s="135"/>
      <c r="AC106" s="135"/>
      <c r="AD106" s="135"/>
      <c r="AE106" s="111"/>
      <c r="AG106" s="81"/>
      <c r="AO106" s="65"/>
      <c r="BB106" s="81"/>
      <c r="BE106" s="61"/>
    </row>
    <row r="107" spans="1:57" ht="13.5">
      <c r="A107" s="286"/>
      <c r="B107" s="286"/>
      <c r="C107" s="286"/>
      <c r="D107" s="286"/>
      <c r="E107" s="286"/>
      <c r="F107" s="286"/>
      <c r="G107" s="154"/>
      <c r="H107" s="154"/>
      <c r="I107" s="111"/>
      <c r="J107" s="164"/>
      <c r="K107" s="111"/>
      <c r="L107" s="111"/>
      <c r="M107" s="111"/>
      <c r="N107" s="111"/>
      <c r="O107" s="111"/>
      <c r="P107" s="124"/>
      <c r="Q107" s="124"/>
      <c r="R107" s="124"/>
      <c r="S107" s="134"/>
      <c r="T107" s="111"/>
      <c r="U107" s="111"/>
      <c r="V107" s="111"/>
      <c r="W107" s="111"/>
      <c r="X107" s="111"/>
      <c r="Y107" s="111"/>
      <c r="Z107" s="111"/>
      <c r="AA107" s="111"/>
      <c r="AB107" s="135"/>
      <c r="AC107" s="135"/>
      <c r="AD107" s="135"/>
      <c r="AE107" s="111"/>
      <c r="AG107" s="287"/>
      <c r="AH107" s="287"/>
      <c r="AI107" s="287"/>
      <c r="AJ107" s="275"/>
      <c r="AK107" s="275"/>
      <c r="AL107" s="275"/>
      <c r="AM107" s="275"/>
      <c r="AO107" s="65"/>
      <c r="BB107" s="81"/>
      <c r="BE107" s="61"/>
    </row>
    <row r="108" spans="1:57" ht="13.5">
      <c r="A108" s="111"/>
      <c r="B108" s="120"/>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G108" s="81"/>
      <c r="AO108" s="65"/>
      <c r="BB108" s="81"/>
      <c r="BE108" s="61"/>
    </row>
    <row r="109" spans="1:54" ht="13.5">
      <c r="A109" s="111"/>
      <c r="B109" s="111"/>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H109" s="263" t="s">
        <v>81</v>
      </c>
      <c r="AI109" s="264"/>
      <c r="AJ109" s="264"/>
      <c r="AK109" s="263" t="s">
        <v>80</v>
      </c>
      <c r="AL109" s="264"/>
      <c r="AM109" s="264"/>
      <c r="AN109" s="265"/>
      <c r="AO109" s="276" t="s">
        <v>72</v>
      </c>
      <c r="AP109" s="263" t="s">
        <v>73</v>
      </c>
      <c r="AQ109" s="264"/>
      <c r="AR109" s="264"/>
      <c r="AS109" s="264"/>
      <c r="AT109" s="264"/>
      <c r="AU109" s="264"/>
      <c r="AV109" s="264"/>
      <c r="AW109" s="264"/>
      <c r="AX109" s="264"/>
      <c r="AY109" s="264"/>
      <c r="AZ109" s="264"/>
      <c r="BA109" s="264"/>
      <c r="BB109" s="265"/>
    </row>
    <row r="110" spans="1:54" ht="13.5">
      <c r="A110" s="111"/>
      <c r="B110" s="111"/>
      <c r="C110" s="111"/>
      <c r="D110" s="162"/>
      <c r="E110" s="111" t="s">
        <v>56</v>
      </c>
      <c r="F110" s="111"/>
      <c r="G110" s="111"/>
      <c r="H110" s="111"/>
      <c r="I110" s="111"/>
      <c r="J110" s="111"/>
      <c r="K110" s="111"/>
      <c r="L110" s="111"/>
      <c r="M110" s="111"/>
      <c r="N110" s="111"/>
      <c r="O110" s="111"/>
      <c r="P110" s="111"/>
      <c r="Q110" s="111"/>
      <c r="R110" s="269">
        <f>AH111</f>
      </c>
      <c r="S110" s="269"/>
      <c r="T110" s="269"/>
      <c r="U110" s="111" t="s">
        <v>57</v>
      </c>
      <c r="V110" s="269">
        <f>AL111</f>
      </c>
      <c r="W110" s="269"/>
      <c r="X110" s="269"/>
      <c r="Y110" s="111" t="s">
        <v>58</v>
      </c>
      <c r="Z110" s="111"/>
      <c r="AA110" s="111"/>
      <c r="AB110" s="111"/>
      <c r="AC110" s="111"/>
      <c r="AD110" s="111"/>
      <c r="AE110" s="111"/>
      <c r="AF110" s="111"/>
      <c r="AH110" s="266"/>
      <c r="AI110" s="267"/>
      <c r="AJ110" s="267"/>
      <c r="AK110" s="266"/>
      <c r="AL110" s="267"/>
      <c r="AM110" s="267"/>
      <c r="AN110" s="268"/>
      <c r="AO110" s="276"/>
      <c r="AP110" s="266"/>
      <c r="AQ110" s="267"/>
      <c r="AR110" s="267"/>
      <c r="AS110" s="267"/>
      <c r="AT110" s="267"/>
      <c r="AU110" s="267"/>
      <c r="AV110" s="267"/>
      <c r="AW110" s="267"/>
      <c r="AX110" s="267"/>
      <c r="AY110" s="267"/>
      <c r="AZ110" s="267"/>
      <c r="BA110" s="267"/>
      <c r="BB110" s="268"/>
    </row>
    <row r="111" spans="1:54" ht="14.25" thickBot="1">
      <c r="A111" s="111"/>
      <c r="B111" s="111"/>
      <c r="C111" s="111"/>
      <c r="D111" s="111"/>
      <c r="E111" s="111" t="s">
        <v>59</v>
      </c>
      <c r="F111" s="111"/>
      <c r="G111" s="111"/>
      <c r="H111" s="111"/>
      <c r="I111" s="291">
        <f>AP112</f>
      </c>
      <c r="J111" s="291"/>
      <c r="K111" s="111" t="s">
        <v>57</v>
      </c>
      <c r="L111" s="292">
        <f>AU112</f>
      </c>
      <c r="M111" s="293"/>
      <c r="N111" s="111" t="s">
        <v>60</v>
      </c>
      <c r="O111" s="279">
        <f>AZ111</f>
      </c>
      <c r="P111" s="279"/>
      <c r="Q111" s="137" t="s">
        <v>61</v>
      </c>
      <c r="R111" s="137"/>
      <c r="S111" s="111"/>
      <c r="T111" s="111"/>
      <c r="U111" s="111"/>
      <c r="V111" s="111"/>
      <c r="W111" s="111"/>
      <c r="X111" s="111"/>
      <c r="Y111" s="111"/>
      <c r="Z111" s="111"/>
      <c r="AA111" s="111"/>
      <c r="AB111" s="111"/>
      <c r="AC111" s="111"/>
      <c r="AD111" s="111"/>
      <c r="AE111" s="111"/>
      <c r="AF111" s="111"/>
      <c r="AH111" s="280">
        <f>IF(OR($I$9="",$U$9=""),"",IF(($I$9-$U$9&gt;=98),I92,""))</f>
      </c>
      <c r="AI111" s="281"/>
      <c r="AJ111" s="282"/>
      <c r="AK111" s="93"/>
      <c r="AL111" s="281">
        <f>IF(OR($I$9="",$U$9=""),"",IF($I$9-$U$9&gt;=98,R93,""))</f>
      </c>
      <c r="AM111" s="281"/>
      <c r="AN111" s="94"/>
      <c r="AO111" s="276"/>
      <c r="AP111" s="273">
        <f>IF(OR($I$9="",$U$9=""),"",IF($I$9-$U$9&gt;=98,AH111,""))</f>
      </c>
      <c r="AQ111" s="274"/>
      <c r="AR111" s="274"/>
      <c r="AS111" s="274"/>
      <c r="AT111" s="272" t="s">
        <v>57</v>
      </c>
      <c r="AU111" s="274">
        <f>IF(OR($I$9="",$U$9=""),"",IF($I$9-$U$9&gt;=98,IF(AL112="月末日",DATE(YEAR(AL111),MONTH(AL111),DAY(AL111)),DATE(YEAR(AL111),MONTH(AL111),0)),""))</f>
      </c>
      <c r="AV111" s="274"/>
      <c r="AW111" s="274"/>
      <c r="AX111" s="274"/>
      <c r="AY111" s="272" t="s">
        <v>60</v>
      </c>
      <c r="AZ111" s="272">
        <f>IF(OR($I$9="",$U$9=""),"",IF($I$9-$U$9&gt;=98,IF(AH111&gt;AL111,(YEAR(AL111+1)-YEAR(AH111))*12+MONTH(AL111+1)-MONTH(AH111),(YEAR(AL111+1)-YEAR(AH111))*12+MONTH(AL111+1)-MONTH(AH111)),""))</f>
      </c>
      <c r="BA111" s="235" t="s">
        <v>79</v>
      </c>
      <c r="BB111" s="236"/>
    </row>
    <row r="112" spans="1:54" ht="13.5">
      <c r="A112" s="111"/>
      <c r="B112" s="111"/>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H112" s="283"/>
      <c r="AI112" s="284"/>
      <c r="AJ112" s="285"/>
      <c r="AK112" s="85" t="s">
        <v>74</v>
      </c>
      <c r="AL112" s="267">
        <f>IF(OR($I$9="",$U$9=""),"",IF($I$9-$U$9&gt;=98,IF(MONTH(V110+1)=MONTH(V110),"月途中","月末日"),""))</f>
      </c>
      <c r="AM112" s="267"/>
      <c r="AN112" s="86" t="s">
        <v>75</v>
      </c>
      <c r="AO112" s="276"/>
      <c r="AP112" s="277">
        <f>IF(OR($I$9="",$U$9=""),"",IF($I$9-$U$9&gt;=98,MONTH(AP111),""))</f>
      </c>
      <c r="AQ112" s="278"/>
      <c r="AR112" s="278"/>
      <c r="AS112" s="278"/>
      <c r="AT112" s="238"/>
      <c r="AU112" s="288">
        <f>IF(OR($I$9="",$U$9=""),"",IF($I$9-$U$9&gt;=98,MONTH(AU111),""))</f>
      </c>
      <c r="AV112" s="288"/>
      <c r="AW112" s="288"/>
      <c r="AX112" s="288"/>
      <c r="AY112" s="238"/>
      <c r="AZ112" s="238"/>
      <c r="BA112" s="238"/>
      <c r="BB112" s="239"/>
    </row>
  </sheetData>
  <sheetProtection sheet="1" selectLockedCells="1"/>
  <mergeCells count="183">
    <mergeCell ref="U9:AB10"/>
    <mergeCell ref="I9:P10"/>
    <mergeCell ref="AC91:AD91"/>
    <mergeCell ref="AU58:AX58"/>
    <mergeCell ref="AH55:AJ56"/>
    <mergeCell ref="AK84:AN84"/>
    <mergeCell ref="AT84:AT85"/>
    <mergeCell ref="AU85:AX85"/>
    <mergeCell ref="AU84:AX84"/>
    <mergeCell ref="AP58:AS58"/>
    <mergeCell ref="AP82:BB83"/>
    <mergeCell ref="AO82:AO85"/>
    <mergeCell ref="AP5:AR5"/>
    <mergeCell ref="AK55:AN56"/>
    <mergeCell ref="AG52:AI52"/>
    <mergeCell ref="AH17:AN17"/>
    <mergeCell ref="AH84:AJ85"/>
    <mergeCell ref="AY57:AY58"/>
    <mergeCell ref="AU57:AX57"/>
    <mergeCell ref="AH30:AJ31"/>
    <mergeCell ref="I83:J83"/>
    <mergeCell ref="AK57:AN57"/>
    <mergeCell ref="L83:M83"/>
    <mergeCell ref="O83:P83"/>
    <mergeCell ref="N66:O66"/>
    <mergeCell ref="J38:K38"/>
    <mergeCell ref="AH82:AJ83"/>
    <mergeCell ref="AL58:AM58"/>
    <mergeCell ref="P65:Q65"/>
    <mergeCell ref="N39:O39"/>
    <mergeCell ref="AA35:AB35"/>
    <mergeCell ref="AB38:AC38"/>
    <mergeCell ref="Q38:S38"/>
    <mergeCell ref="A78:F79"/>
    <mergeCell ref="R82:T82"/>
    <mergeCell ref="V82:X82"/>
    <mergeCell ref="P64:Q64"/>
    <mergeCell ref="R64:S64"/>
    <mergeCell ref="R65:T65"/>
    <mergeCell ref="J65:K65"/>
    <mergeCell ref="BA30:BB31"/>
    <mergeCell ref="AT30:AT31"/>
    <mergeCell ref="AP30:AS30"/>
    <mergeCell ref="AP31:AS31"/>
    <mergeCell ref="AO28:AO31"/>
    <mergeCell ref="AP28:BB29"/>
    <mergeCell ref="AZ30:AZ31"/>
    <mergeCell ref="AY30:AY31"/>
    <mergeCell ref="AU30:AX30"/>
    <mergeCell ref="AU31:AX31"/>
    <mergeCell ref="O30:P30"/>
    <mergeCell ref="R15:S15"/>
    <mergeCell ref="I30:J30"/>
    <mergeCell ref="L30:M30"/>
    <mergeCell ref="R37:S37"/>
    <mergeCell ref="S34:T34"/>
    <mergeCell ref="T37:U37"/>
    <mergeCell ref="A1:AF3"/>
    <mergeCell ref="P13:Q13"/>
    <mergeCell ref="J15:K15"/>
    <mergeCell ref="V29:X29"/>
    <mergeCell ref="AB15:AC15"/>
    <mergeCell ref="Q16:T16"/>
    <mergeCell ref="N17:O17"/>
    <mergeCell ref="R17:S17"/>
    <mergeCell ref="W17:X17"/>
    <mergeCell ref="A25:F26"/>
    <mergeCell ref="AH8:AN8"/>
    <mergeCell ref="AT57:AT58"/>
    <mergeCell ref="S89:T89"/>
    <mergeCell ref="AA91:AB91"/>
    <mergeCell ref="A52:F53"/>
    <mergeCell ref="R56:T56"/>
    <mergeCell ref="V56:X56"/>
    <mergeCell ref="I57:J57"/>
    <mergeCell ref="L57:M57"/>
    <mergeCell ref="R29:T29"/>
    <mergeCell ref="N91:P92"/>
    <mergeCell ref="AA63:AB63"/>
    <mergeCell ref="AC41:AD42"/>
    <mergeCell ref="AY84:AY85"/>
    <mergeCell ref="O57:P57"/>
    <mergeCell ref="S41:T42"/>
    <mergeCell ref="W66:X66"/>
    <mergeCell ref="Q68:R69"/>
    <mergeCell ref="AL85:AM85"/>
    <mergeCell ref="AJ79:AM79"/>
    <mergeCell ref="BA84:BB85"/>
    <mergeCell ref="AZ84:AZ85"/>
    <mergeCell ref="AB65:AC65"/>
    <mergeCell ref="AO55:AO58"/>
    <mergeCell ref="AP57:AS57"/>
    <mergeCell ref="AP85:AS85"/>
    <mergeCell ref="AZ57:AZ58"/>
    <mergeCell ref="AP84:AS84"/>
    <mergeCell ref="AP55:BB56"/>
    <mergeCell ref="BA57:BB58"/>
    <mergeCell ref="AJ52:AM52"/>
    <mergeCell ref="AK25:AN25"/>
    <mergeCell ref="AK82:AN83"/>
    <mergeCell ref="AG79:AI79"/>
    <mergeCell ref="AH57:AJ58"/>
    <mergeCell ref="AH28:AJ29"/>
    <mergeCell ref="AK28:AN29"/>
    <mergeCell ref="AH25:AJ25"/>
    <mergeCell ref="AL31:AM31"/>
    <mergeCell ref="AK30:AN30"/>
    <mergeCell ref="W39:X39"/>
    <mergeCell ref="AD39:AE39"/>
    <mergeCell ref="T38:U38"/>
    <mergeCell ref="AA68:AB69"/>
    <mergeCell ref="AH10:AN10"/>
    <mergeCell ref="Z65:AA65"/>
    <mergeCell ref="S61:T61"/>
    <mergeCell ref="Q9:T10"/>
    <mergeCell ref="AH11:AH12"/>
    <mergeCell ref="AK11:AK12"/>
    <mergeCell ref="AU112:AX112"/>
    <mergeCell ref="AT111:AT112"/>
    <mergeCell ref="AU111:AX111"/>
    <mergeCell ref="I93:J93"/>
    <mergeCell ref="T93:V93"/>
    <mergeCell ref="R93:S94"/>
    <mergeCell ref="P94:Q94"/>
    <mergeCell ref="AD93:AE93"/>
    <mergeCell ref="I111:J111"/>
    <mergeCell ref="L111:M111"/>
    <mergeCell ref="O111:P111"/>
    <mergeCell ref="AH111:AJ112"/>
    <mergeCell ref="AL111:AM111"/>
    <mergeCell ref="A106:F107"/>
    <mergeCell ref="AG107:AI107"/>
    <mergeCell ref="AL112:AM112"/>
    <mergeCell ref="AY111:AY112"/>
    <mergeCell ref="Y94:Z94"/>
    <mergeCell ref="AP111:AS111"/>
    <mergeCell ref="AJ107:AM107"/>
    <mergeCell ref="AH109:AJ110"/>
    <mergeCell ref="AO109:AO112"/>
    <mergeCell ref="AP109:BB110"/>
    <mergeCell ref="AZ111:AZ112"/>
    <mergeCell ref="BA111:BB112"/>
    <mergeCell ref="AP112:AS112"/>
    <mergeCell ref="D9:H10"/>
    <mergeCell ref="AC35:AD35"/>
    <mergeCell ref="AC63:AD63"/>
    <mergeCell ref="AK109:AN110"/>
    <mergeCell ref="R110:T110"/>
    <mergeCell ref="V110:X110"/>
    <mergeCell ref="I92:J92"/>
    <mergeCell ref="T92:U92"/>
    <mergeCell ref="L93:M93"/>
    <mergeCell ref="AL11:AL12"/>
    <mergeCell ref="AJ11:AJ12"/>
    <mergeCell ref="AI11:AI12"/>
    <mergeCell ref="AN11:AN12"/>
    <mergeCell ref="AM11:AM12"/>
    <mergeCell ref="AQ10:AQ12"/>
    <mergeCell ref="AP10:AP12"/>
    <mergeCell ref="AO10:AO12"/>
    <mergeCell ref="AV18:AV19"/>
    <mergeCell ref="AV11:AV12"/>
    <mergeCell ref="AP17:AP19"/>
    <mergeCell ref="AO17:AO19"/>
    <mergeCell ref="AL18:AL19"/>
    <mergeCell ref="AK18:AK19"/>
    <mergeCell ref="AJ18:AJ19"/>
    <mergeCell ref="AI18:AI19"/>
    <mergeCell ref="AH18:AH19"/>
    <mergeCell ref="AO15:AU16"/>
    <mergeCell ref="AN18:AN19"/>
    <mergeCell ref="AM18:AM19"/>
    <mergeCell ref="AH15:AN15"/>
    <mergeCell ref="AO8:AU9"/>
    <mergeCell ref="AU17:AU19"/>
    <mergeCell ref="AT17:AT19"/>
    <mergeCell ref="AU10:AU12"/>
    <mergeCell ref="AT10:AT12"/>
    <mergeCell ref="AS10:AS12"/>
    <mergeCell ref="AS17:AS19"/>
    <mergeCell ref="AR17:AR19"/>
    <mergeCell ref="AQ17:AQ19"/>
    <mergeCell ref="AR10:AR12"/>
  </mergeCells>
  <printOptions/>
  <pageMargins left="0.3937007874015748" right="0.3937007874015748" top="0.984251968503937" bottom="0.984251968503937" header="0.5118110236220472" footer="0.5118110236220472"/>
  <pageSetup horizontalDpi="600" verticalDpi="600" orientation="portrait" paperSize="9" scale="91" r:id="rId4"/>
  <rowBreaks count="2" manualBreakCount="2">
    <brk id="59" max="31" man="1"/>
    <brk id="87" max="31" man="1"/>
  </rowBreaks>
  <ignoredErrors>
    <ignoredError sqref="C13 C61" numberStoredAsText="1"/>
  </ignoredErrors>
  <drawing r:id="rId3"/>
  <legacyDrawing r:id="rId2"/>
</worksheet>
</file>

<file path=xl/worksheets/sheet2.xml><?xml version="1.0" encoding="utf-8"?>
<worksheet xmlns="http://schemas.openxmlformats.org/spreadsheetml/2006/main" xmlns:r="http://schemas.openxmlformats.org/officeDocument/2006/relationships">
  <dimension ref="A1:BO56"/>
  <sheetViews>
    <sheetView showGridLines="0" zoomScalePageLayoutView="0" workbookViewId="0" topLeftCell="A1">
      <selection activeCell="A1" sqref="A1:AV2"/>
    </sheetView>
  </sheetViews>
  <sheetFormatPr defaultColWidth="1.4921875" defaultRowHeight="27" customHeight="1"/>
  <cols>
    <col min="1" max="2" width="1.4921875" style="8" customWidth="1"/>
    <col min="3" max="3" width="0.74609375" style="8" customWidth="1"/>
    <col min="4" max="22" width="1.4921875" style="8" customWidth="1"/>
    <col min="23" max="23" width="0.74609375" style="8" customWidth="1"/>
    <col min="24" max="16384" width="1.4921875" style="8" customWidth="1"/>
  </cols>
  <sheetData>
    <row r="1" spans="1:67" ht="27" customHeight="1">
      <c r="A1" s="443" t="s">
        <v>32</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2"/>
      <c r="AX1" s="42"/>
      <c r="AY1" s="42"/>
      <c r="AZ1" s="42"/>
      <c r="BA1" s="42"/>
      <c r="BB1" s="42"/>
      <c r="BC1" s="42"/>
      <c r="BD1" s="42"/>
      <c r="BE1" s="42"/>
      <c r="BF1" s="42"/>
      <c r="BG1" s="42"/>
      <c r="BH1" s="42"/>
      <c r="BI1" s="42"/>
      <c r="BJ1" s="42"/>
      <c r="BK1" s="42"/>
      <c r="BL1" s="42"/>
      <c r="BM1" s="42"/>
      <c r="BN1" s="42"/>
      <c r="BO1" s="42"/>
    </row>
    <row r="2" spans="1:67" ht="27" customHeight="1" thickBot="1">
      <c r="A2" s="443"/>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c r="AL2" s="443"/>
      <c r="AM2" s="443"/>
      <c r="AN2" s="443"/>
      <c r="AO2" s="443"/>
      <c r="AP2" s="443"/>
      <c r="AQ2" s="443"/>
      <c r="AR2" s="443"/>
      <c r="AS2" s="443"/>
      <c r="AT2" s="443"/>
      <c r="AU2" s="443"/>
      <c r="AV2" s="443"/>
      <c r="AW2" s="42"/>
      <c r="AX2" s="42"/>
      <c r="AY2" s="42"/>
      <c r="AZ2" s="42"/>
      <c r="BA2" s="42"/>
      <c r="BB2" s="42"/>
      <c r="BC2" s="42"/>
      <c r="BD2" s="42"/>
      <c r="BE2" s="42"/>
      <c r="BF2" s="42"/>
      <c r="BG2" s="42"/>
      <c r="BH2" s="42"/>
      <c r="BI2" s="42"/>
      <c r="BJ2" s="42"/>
      <c r="BK2" s="42"/>
      <c r="BL2" s="42"/>
      <c r="BM2" s="42"/>
      <c r="BN2" s="42"/>
      <c r="BO2" s="42"/>
    </row>
    <row r="3" spans="1:67" ht="12" customHeight="1" thickTop="1">
      <c r="A3" s="57"/>
      <c r="B3" s="57"/>
      <c r="C3" s="57"/>
      <c r="D3" s="57"/>
      <c r="E3" s="57"/>
      <c r="F3" s="57"/>
      <c r="G3" s="57"/>
      <c r="H3" s="57"/>
      <c r="I3" s="57"/>
      <c r="J3" s="57"/>
      <c r="K3" s="57"/>
      <c r="L3" s="57"/>
      <c r="M3" s="57"/>
      <c r="N3" s="57"/>
      <c r="O3" s="57"/>
      <c r="P3" s="42"/>
      <c r="Q3" s="42"/>
      <c r="R3" s="42"/>
      <c r="S3" s="42"/>
      <c r="T3" s="42"/>
      <c r="U3" s="42"/>
      <c r="V3" s="42"/>
      <c r="W3" s="42"/>
      <c r="X3" s="444" t="s">
        <v>24</v>
      </c>
      <c r="Y3" s="445"/>
      <c r="Z3" s="445"/>
      <c r="AA3" s="445"/>
      <c r="AB3" s="445"/>
      <c r="AC3" s="445"/>
      <c r="AD3" s="448"/>
      <c r="AE3" s="449"/>
      <c r="AF3" s="450"/>
      <c r="AG3" s="42"/>
      <c r="AH3" s="42"/>
      <c r="AI3" s="42"/>
      <c r="AJ3" s="42"/>
      <c r="AK3" s="57"/>
      <c r="AL3" s="57"/>
      <c r="AM3" s="57"/>
      <c r="AN3" s="57"/>
      <c r="AO3" s="57"/>
      <c r="AP3" s="57"/>
      <c r="AQ3" s="57"/>
      <c r="AR3" s="57"/>
      <c r="AS3" s="57"/>
      <c r="AT3" s="452" t="s">
        <v>3</v>
      </c>
      <c r="AU3" s="453"/>
      <c r="AV3" s="453"/>
      <c r="AW3" s="454"/>
      <c r="AX3" s="461" t="s">
        <v>37</v>
      </c>
      <c r="AY3" s="461"/>
      <c r="AZ3" s="461"/>
      <c r="BA3" s="461"/>
      <c r="BB3" s="461"/>
      <c r="BC3" s="461"/>
      <c r="BD3" s="462" t="s">
        <v>38</v>
      </c>
      <c r="BE3" s="461"/>
      <c r="BF3" s="461"/>
      <c r="BG3" s="461"/>
      <c r="BH3" s="461"/>
      <c r="BI3" s="463"/>
      <c r="BJ3" s="422" t="s">
        <v>2</v>
      </c>
      <c r="BK3" s="422"/>
      <c r="BL3" s="422"/>
      <c r="BM3" s="422"/>
      <c r="BN3" s="422"/>
      <c r="BO3" s="423"/>
    </row>
    <row r="4" spans="1:67" ht="9" customHeight="1">
      <c r="A4" s="58"/>
      <c r="B4" s="58"/>
      <c r="C4" s="58"/>
      <c r="D4" s="58"/>
      <c r="E4" s="58"/>
      <c r="F4" s="58"/>
      <c r="G4" s="58"/>
      <c r="H4" s="58"/>
      <c r="I4" s="58"/>
      <c r="J4" s="58"/>
      <c r="K4" s="58"/>
      <c r="L4" s="58"/>
      <c r="M4" s="58"/>
      <c r="N4" s="58"/>
      <c r="O4" s="58"/>
      <c r="P4" s="42"/>
      <c r="Q4" s="42"/>
      <c r="R4" s="42"/>
      <c r="S4" s="42"/>
      <c r="T4" s="42"/>
      <c r="U4" s="42"/>
      <c r="V4" s="42"/>
      <c r="W4" s="42"/>
      <c r="X4" s="435"/>
      <c r="Y4" s="436"/>
      <c r="Z4" s="436"/>
      <c r="AA4" s="436"/>
      <c r="AB4" s="436"/>
      <c r="AC4" s="436"/>
      <c r="AD4" s="383"/>
      <c r="AE4" s="360"/>
      <c r="AF4" s="439"/>
      <c r="AG4" s="42"/>
      <c r="AH4" s="42"/>
      <c r="AI4" s="42"/>
      <c r="AJ4" s="42"/>
      <c r="AK4" s="58"/>
      <c r="AL4" s="58"/>
      <c r="AM4" s="58"/>
      <c r="AN4" s="58"/>
      <c r="AO4" s="58"/>
      <c r="AP4" s="58"/>
      <c r="AQ4" s="42"/>
      <c r="AR4" s="42"/>
      <c r="AS4" s="42"/>
      <c r="AT4" s="455"/>
      <c r="AU4" s="456"/>
      <c r="AV4" s="456"/>
      <c r="AW4" s="457"/>
      <c r="AX4" s="370"/>
      <c r="AY4" s="370"/>
      <c r="AZ4" s="370"/>
      <c r="BA4" s="370"/>
      <c r="BB4" s="370"/>
      <c r="BC4" s="370"/>
      <c r="BD4" s="384"/>
      <c r="BE4" s="370"/>
      <c r="BF4" s="370"/>
      <c r="BG4" s="370"/>
      <c r="BH4" s="370"/>
      <c r="BI4" s="385"/>
      <c r="BJ4" s="424"/>
      <c r="BK4" s="424"/>
      <c r="BL4" s="424"/>
      <c r="BM4" s="424"/>
      <c r="BN4" s="424"/>
      <c r="BO4" s="425"/>
    </row>
    <row r="5" spans="1:67" ht="12" customHeight="1">
      <c r="A5" s="59"/>
      <c r="B5" s="59"/>
      <c r="C5" s="42"/>
      <c r="D5" s="42"/>
      <c r="E5" s="42"/>
      <c r="F5" s="42"/>
      <c r="G5" s="42"/>
      <c r="H5" s="42"/>
      <c r="I5" s="42"/>
      <c r="J5" s="42"/>
      <c r="K5" s="42"/>
      <c r="L5" s="42"/>
      <c r="M5" s="42"/>
      <c r="N5" s="42"/>
      <c r="O5" s="42"/>
      <c r="P5" s="42"/>
      <c r="Q5" s="42"/>
      <c r="R5" s="42"/>
      <c r="S5" s="42"/>
      <c r="T5" s="42"/>
      <c r="U5" s="42"/>
      <c r="V5" s="42"/>
      <c r="W5" s="42"/>
      <c r="X5" s="446"/>
      <c r="Y5" s="447"/>
      <c r="Z5" s="447"/>
      <c r="AA5" s="447"/>
      <c r="AB5" s="447"/>
      <c r="AC5" s="447"/>
      <c r="AD5" s="384"/>
      <c r="AE5" s="370"/>
      <c r="AF5" s="451"/>
      <c r="AG5" s="42"/>
      <c r="AH5" s="42"/>
      <c r="AI5" s="42"/>
      <c r="AJ5" s="42"/>
      <c r="AK5" s="42"/>
      <c r="AL5" s="42"/>
      <c r="AM5" s="42"/>
      <c r="AN5" s="42"/>
      <c r="AO5" s="59"/>
      <c r="AP5" s="59"/>
      <c r="AQ5" s="42"/>
      <c r="AR5" s="42"/>
      <c r="AS5" s="60"/>
      <c r="AT5" s="455"/>
      <c r="AU5" s="456"/>
      <c r="AV5" s="456"/>
      <c r="AW5" s="457"/>
      <c r="AX5" s="373"/>
      <c r="AY5" s="373"/>
      <c r="AZ5" s="373"/>
      <c r="BA5" s="373"/>
      <c r="BB5" s="373"/>
      <c r="BC5" s="373"/>
      <c r="BD5" s="382"/>
      <c r="BE5" s="373"/>
      <c r="BF5" s="373"/>
      <c r="BG5" s="373"/>
      <c r="BH5" s="373"/>
      <c r="BI5" s="381"/>
      <c r="BJ5" s="429"/>
      <c r="BK5" s="429"/>
      <c r="BL5" s="429"/>
      <c r="BM5" s="429"/>
      <c r="BN5" s="429"/>
      <c r="BO5" s="430"/>
    </row>
    <row r="6" spans="1:67" ht="12" customHeight="1">
      <c r="A6" s="59"/>
      <c r="B6" s="59"/>
      <c r="C6" s="42"/>
      <c r="D6" s="42"/>
      <c r="E6" s="42"/>
      <c r="F6" s="42"/>
      <c r="G6" s="42"/>
      <c r="H6" s="42"/>
      <c r="I6" s="42"/>
      <c r="J6" s="42"/>
      <c r="K6" s="42"/>
      <c r="L6" s="42"/>
      <c r="M6" s="42"/>
      <c r="N6" s="42"/>
      <c r="O6" s="42"/>
      <c r="P6" s="42"/>
      <c r="Q6" s="42"/>
      <c r="R6" s="42"/>
      <c r="S6" s="42"/>
      <c r="T6" s="42"/>
      <c r="U6" s="42"/>
      <c r="V6" s="42"/>
      <c r="W6" s="42"/>
      <c r="X6" s="435" t="s">
        <v>23</v>
      </c>
      <c r="Y6" s="436"/>
      <c r="Z6" s="436"/>
      <c r="AA6" s="436"/>
      <c r="AB6" s="436"/>
      <c r="AC6" s="436"/>
      <c r="AD6" s="383"/>
      <c r="AE6" s="360"/>
      <c r="AF6" s="439"/>
      <c r="AG6" s="42"/>
      <c r="AH6" s="42"/>
      <c r="AI6" s="42"/>
      <c r="AJ6" s="42"/>
      <c r="AK6" s="42"/>
      <c r="AL6" s="42"/>
      <c r="AM6" s="42"/>
      <c r="AN6" s="42"/>
      <c r="AO6" s="59"/>
      <c r="AP6" s="59"/>
      <c r="AQ6" s="42"/>
      <c r="AR6" s="42"/>
      <c r="AS6" s="60"/>
      <c r="AT6" s="455"/>
      <c r="AU6" s="456"/>
      <c r="AV6" s="456"/>
      <c r="AW6" s="457"/>
      <c r="AX6" s="360"/>
      <c r="AY6" s="360"/>
      <c r="AZ6" s="360"/>
      <c r="BA6" s="360"/>
      <c r="BB6" s="360"/>
      <c r="BC6" s="360"/>
      <c r="BD6" s="383"/>
      <c r="BE6" s="360"/>
      <c r="BF6" s="360"/>
      <c r="BG6" s="360"/>
      <c r="BH6" s="360"/>
      <c r="BI6" s="347"/>
      <c r="BJ6" s="431"/>
      <c r="BK6" s="431"/>
      <c r="BL6" s="431"/>
      <c r="BM6" s="431"/>
      <c r="BN6" s="431"/>
      <c r="BO6" s="432"/>
    </row>
    <row r="7" spans="1:67" ht="12" customHeight="1">
      <c r="A7" s="59"/>
      <c r="B7" s="59"/>
      <c r="C7" s="42"/>
      <c r="D7" s="42"/>
      <c r="E7" s="42"/>
      <c r="F7" s="42"/>
      <c r="G7" s="42"/>
      <c r="H7" s="42"/>
      <c r="I7" s="42"/>
      <c r="J7" s="42"/>
      <c r="K7" s="42"/>
      <c r="L7" s="42"/>
      <c r="M7" s="42"/>
      <c r="N7" s="42"/>
      <c r="O7" s="42"/>
      <c r="P7" s="42"/>
      <c r="Q7" s="42"/>
      <c r="R7" s="42"/>
      <c r="S7" s="42"/>
      <c r="T7" s="42"/>
      <c r="U7" s="42"/>
      <c r="V7" s="42"/>
      <c r="W7" s="42"/>
      <c r="X7" s="435"/>
      <c r="Y7" s="436"/>
      <c r="Z7" s="436"/>
      <c r="AA7" s="436"/>
      <c r="AB7" s="436"/>
      <c r="AC7" s="436"/>
      <c r="AD7" s="383"/>
      <c r="AE7" s="360"/>
      <c r="AF7" s="439"/>
      <c r="AG7" s="42"/>
      <c r="AH7" s="42"/>
      <c r="AI7" s="42"/>
      <c r="AJ7" s="42"/>
      <c r="AK7" s="42"/>
      <c r="AL7" s="42"/>
      <c r="AM7" s="42"/>
      <c r="AN7" s="42"/>
      <c r="AO7" s="59"/>
      <c r="AP7" s="59"/>
      <c r="AQ7" s="42"/>
      <c r="AR7" s="42"/>
      <c r="AS7" s="60"/>
      <c r="AT7" s="455"/>
      <c r="AU7" s="456"/>
      <c r="AV7" s="456"/>
      <c r="AW7" s="457"/>
      <c r="AX7" s="360"/>
      <c r="AY7" s="360"/>
      <c r="AZ7" s="360"/>
      <c r="BA7" s="360"/>
      <c r="BB7" s="360"/>
      <c r="BC7" s="360"/>
      <c r="BD7" s="383"/>
      <c r="BE7" s="360"/>
      <c r="BF7" s="360"/>
      <c r="BG7" s="360"/>
      <c r="BH7" s="360"/>
      <c r="BI7" s="347"/>
      <c r="BJ7" s="431"/>
      <c r="BK7" s="431"/>
      <c r="BL7" s="431"/>
      <c r="BM7" s="431"/>
      <c r="BN7" s="431"/>
      <c r="BO7" s="432"/>
    </row>
    <row r="8" spans="1:67" ht="12" customHeight="1" thickBot="1">
      <c r="A8" s="59"/>
      <c r="B8" s="59"/>
      <c r="C8" s="42"/>
      <c r="D8" s="42"/>
      <c r="E8" s="42"/>
      <c r="F8" s="42"/>
      <c r="G8" s="42"/>
      <c r="H8" s="42"/>
      <c r="I8" s="42"/>
      <c r="J8" s="42"/>
      <c r="K8" s="42"/>
      <c r="L8" s="42"/>
      <c r="M8" s="42"/>
      <c r="N8" s="42"/>
      <c r="O8" s="42"/>
      <c r="P8" s="42"/>
      <c r="Q8" s="42"/>
      <c r="R8" s="42"/>
      <c r="S8" s="42"/>
      <c r="T8" s="42"/>
      <c r="U8" s="42"/>
      <c r="V8" s="42"/>
      <c r="W8" s="42"/>
      <c r="X8" s="437"/>
      <c r="Y8" s="438"/>
      <c r="Z8" s="438"/>
      <c r="AA8" s="438"/>
      <c r="AB8" s="438"/>
      <c r="AC8" s="438"/>
      <c r="AD8" s="440"/>
      <c r="AE8" s="441"/>
      <c r="AF8" s="442"/>
      <c r="AG8" s="42"/>
      <c r="AH8" s="42"/>
      <c r="AI8" s="42"/>
      <c r="AJ8" s="42"/>
      <c r="AK8" s="42"/>
      <c r="AL8" s="42"/>
      <c r="AM8" s="42"/>
      <c r="AN8" s="42"/>
      <c r="AO8" s="59"/>
      <c r="AP8" s="59"/>
      <c r="AQ8" s="42"/>
      <c r="AR8" s="42"/>
      <c r="AS8" s="60"/>
      <c r="AT8" s="458"/>
      <c r="AU8" s="459"/>
      <c r="AV8" s="459"/>
      <c r="AW8" s="460"/>
      <c r="AX8" s="426"/>
      <c r="AY8" s="426"/>
      <c r="AZ8" s="426"/>
      <c r="BA8" s="426"/>
      <c r="BB8" s="426"/>
      <c r="BC8" s="426"/>
      <c r="BD8" s="427"/>
      <c r="BE8" s="426"/>
      <c r="BF8" s="426"/>
      <c r="BG8" s="426"/>
      <c r="BH8" s="426"/>
      <c r="BI8" s="428"/>
      <c r="BJ8" s="433"/>
      <c r="BK8" s="433"/>
      <c r="BL8" s="433"/>
      <c r="BM8" s="433"/>
      <c r="BN8" s="433"/>
      <c r="BO8" s="434"/>
    </row>
    <row r="9" ht="9" customHeight="1" thickTop="1"/>
    <row r="10" spans="29:40" ht="9" customHeight="1">
      <c r="AC10" s="9"/>
      <c r="AD10" s="9"/>
      <c r="AE10" s="9"/>
      <c r="AF10" s="9"/>
      <c r="AG10" s="9"/>
      <c r="AH10" s="9"/>
      <c r="AI10" s="9"/>
      <c r="AJ10" s="9"/>
      <c r="AK10" s="9"/>
      <c r="AL10" s="10"/>
      <c r="AM10" s="10"/>
      <c r="AN10" s="10"/>
    </row>
    <row r="11" spans="1:67" ht="20.25" customHeight="1">
      <c r="A11" s="416" t="s">
        <v>264</v>
      </c>
      <c r="B11" s="417"/>
      <c r="C11" s="417"/>
      <c r="D11" s="417"/>
      <c r="E11" s="417"/>
      <c r="F11" s="417"/>
      <c r="G11" s="417"/>
      <c r="H11" s="417"/>
      <c r="I11" s="417"/>
      <c r="J11" s="417"/>
      <c r="K11" s="417"/>
      <c r="L11" s="417"/>
      <c r="M11" s="417"/>
      <c r="N11" s="417"/>
      <c r="O11" s="417"/>
      <c r="P11" s="417"/>
      <c r="Q11" s="417"/>
      <c r="R11" s="417"/>
      <c r="S11" s="417"/>
      <c r="T11" s="417"/>
      <c r="U11" s="417"/>
      <c r="V11" s="417"/>
      <c r="W11" s="418"/>
      <c r="X11" s="408" t="s">
        <v>4</v>
      </c>
      <c r="Y11" s="408"/>
      <c r="Z11" s="408"/>
      <c r="AA11" s="408"/>
      <c r="AB11" s="408"/>
      <c r="AC11" s="408"/>
      <c r="AD11" s="408"/>
      <c r="AE11" s="408"/>
      <c r="AF11" s="408"/>
      <c r="AG11" s="408"/>
      <c r="AH11" s="408"/>
      <c r="AI11" s="408"/>
      <c r="AJ11" s="408"/>
      <c r="AK11" s="408"/>
      <c r="AL11" s="408"/>
      <c r="AM11" s="408"/>
      <c r="AN11" s="408"/>
      <c r="AO11" s="408"/>
      <c r="AP11" s="408"/>
      <c r="AQ11" s="408"/>
      <c r="AR11" s="408"/>
      <c r="AS11" s="408"/>
      <c r="AT11" s="409" t="s">
        <v>26</v>
      </c>
      <c r="AU11" s="410"/>
      <c r="AV11" s="410"/>
      <c r="AW11" s="410"/>
      <c r="AX11" s="410"/>
      <c r="AY11" s="410"/>
      <c r="AZ11" s="410"/>
      <c r="BA11" s="410"/>
      <c r="BB11" s="410"/>
      <c r="BC11" s="410"/>
      <c r="BD11" s="410"/>
      <c r="BE11" s="410"/>
      <c r="BF11" s="410"/>
      <c r="BG11" s="410"/>
      <c r="BH11" s="410"/>
      <c r="BI11" s="410"/>
      <c r="BJ11" s="410"/>
      <c r="BK11" s="410"/>
      <c r="BL11" s="410"/>
      <c r="BM11" s="410"/>
      <c r="BN11" s="410"/>
      <c r="BO11" s="411"/>
    </row>
    <row r="12" spans="1:67" ht="45" customHeight="1">
      <c r="A12" s="419"/>
      <c r="B12" s="420"/>
      <c r="C12" s="420"/>
      <c r="D12" s="420"/>
      <c r="E12" s="420"/>
      <c r="F12" s="420"/>
      <c r="G12" s="420"/>
      <c r="H12" s="420"/>
      <c r="I12" s="420"/>
      <c r="J12" s="420"/>
      <c r="K12" s="420"/>
      <c r="L12" s="420"/>
      <c r="M12" s="420"/>
      <c r="N12" s="420"/>
      <c r="O12" s="420"/>
      <c r="P12" s="420"/>
      <c r="Q12" s="420"/>
      <c r="R12" s="420"/>
      <c r="S12" s="420"/>
      <c r="T12" s="420"/>
      <c r="U12" s="420"/>
      <c r="V12" s="420"/>
      <c r="W12" s="421"/>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3"/>
      <c r="AU12" s="414"/>
      <c r="AV12" s="414"/>
      <c r="AW12" s="414"/>
      <c r="AX12" s="414"/>
      <c r="AY12" s="414"/>
      <c r="AZ12" s="414"/>
      <c r="BA12" s="414"/>
      <c r="BB12" s="414"/>
      <c r="BC12" s="414"/>
      <c r="BD12" s="414"/>
      <c r="BE12" s="414"/>
      <c r="BF12" s="414"/>
      <c r="BG12" s="414"/>
      <c r="BH12" s="414"/>
      <c r="BI12" s="414"/>
      <c r="BJ12" s="414"/>
      <c r="BK12" s="414"/>
      <c r="BL12" s="414"/>
      <c r="BM12" s="414"/>
      <c r="BN12" s="414"/>
      <c r="BO12" s="415"/>
    </row>
    <row r="13" spans="1:67" ht="15" customHeight="1">
      <c r="A13" s="400" t="s">
        <v>20</v>
      </c>
      <c r="B13" s="401"/>
      <c r="D13" s="406" t="s">
        <v>31</v>
      </c>
      <c r="E13" s="406"/>
      <c r="F13" s="406"/>
      <c r="G13" s="406"/>
      <c r="H13" s="406"/>
      <c r="I13" s="406"/>
      <c r="J13" s="406"/>
      <c r="K13" s="406"/>
      <c r="L13" s="406"/>
      <c r="M13" s="406"/>
      <c r="N13" s="406"/>
      <c r="O13" s="406"/>
      <c r="P13" s="406"/>
      <c r="Q13" s="406"/>
      <c r="R13" s="406"/>
      <c r="S13" s="406"/>
      <c r="T13" s="406"/>
      <c r="U13" s="406"/>
      <c r="V13" s="406"/>
      <c r="W13" s="12"/>
      <c r="X13" s="382" t="s">
        <v>15</v>
      </c>
      <c r="Y13" s="373"/>
      <c r="Z13" s="373"/>
      <c r="AA13" s="373"/>
      <c r="AB13" s="381"/>
      <c r="AC13" s="386" t="s">
        <v>271</v>
      </c>
      <c r="AD13" s="387"/>
      <c r="AE13" s="387"/>
      <c r="AF13" s="387"/>
      <c r="AG13" s="390"/>
      <c r="AH13" s="390"/>
      <c r="AI13" s="390"/>
      <c r="AJ13" s="373" t="s">
        <v>5</v>
      </c>
      <c r="AK13" s="373"/>
      <c r="AL13" s="374"/>
      <c r="AM13" s="374"/>
      <c r="AN13" s="373" t="s">
        <v>6</v>
      </c>
      <c r="AO13" s="373"/>
      <c r="AP13" s="374"/>
      <c r="AQ13" s="374"/>
      <c r="AR13" s="373" t="s">
        <v>7</v>
      </c>
      <c r="AS13" s="381"/>
      <c r="AT13" s="382" t="s">
        <v>16</v>
      </c>
      <c r="AU13" s="373"/>
      <c r="AV13" s="373"/>
      <c r="AW13" s="373"/>
      <c r="AX13" s="381"/>
      <c r="AY13" s="386" t="s">
        <v>271</v>
      </c>
      <c r="AZ13" s="387"/>
      <c r="BA13" s="387"/>
      <c r="BB13" s="387"/>
      <c r="BC13" s="390"/>
      <c r="BD13" s="390"/>
      <c r="BE13" s="390"/>
      <c r="BF13" s="373" t="s">
        <v>5</v>
      </c>
      <c r="BG13" s="373"/>
      <c r="BH13" s="374"/>
      <c r="BI13" s="374"/>
      <c r="BJ13" s="373" t="s">
        <v>6</v>
      </c>
      <c r="BK13" s="373"/>
      <c r="BL13" s="374"/>
      <c r="BM13" s="374"/>
      <c r="BN13" s="373" t="s">
        <v>7</v>
      </c>
      <c r="BO13" s="376"/>
    </row>
    <row r="14" spans="1:67" ht="15" customHeight="1">
      <c r="A14" s="402"/>
      <c r="B14" s="403"/>
      <c r="D14" s="407"/>
      <c r="E14" s="407"/>
      <c r="F14" s="407"/>
      <c r="G14" s="407"/>
      <c r="H14" s="407"/>
      <c r="I14" s="407"/>
      <c r="J14" s="407"/>
      <c r="K14" s="407"/>
      <c r="L14" s="407"/>
      <c r="M14" s="407"/>
      <c r="N14" s="407"/>
      <c r="O14" s="407"/>
      <c r="P14" s="407"/>
      <c r="Q14" s="407"/>
      <c r="R14" s="407"/>
      <c r="S14" s="407"/>
      <c r="T14" s="407"/>
      <c r="U14" s="407"/>
      <c r="V14" s="407"/>
      <c r="W14" s="15"/>
      <c r="X14" s="383"/>
      <c r="Y14" s="360"/>
      <c r="Z14" s="360"/>
      <c r="AA14" s="360"/>
      <c r="AB14" s="347"/>
      <c r="AC14" s="388"/>
      <c r="AD14" s="389"/>
      <c r="AE14" s="389"/>
      <c r="AF14" s="389"/>
      <c r="AG14" s="391"/>
      <c r="AH14" s="391"/>
      <c r="AI14" s="391"/>
      <c r="AJ14" s="360"/>
      <c r="AK14" s="360"/>
      <c r="AL14" s="375"/>
      <c r="AM14" s="375"/>
      <c r="AN14" s="360"/>
      <c r="AO14" s="360"/>
      <c r="AP14" s="375"/>
      <c r="AQ14" s="375"/>
      <c r="AR14" s="360"/>
      <c r="AS14" s="347"/>
      <c r="AT14" s="383"/>
      <c r="AU14" s="360"/>
      <c r="AV14" s="360"/>
      <c r="AW14" s="360"/>
      <c r="AX14" s="347"/>
      <c r="AY14" s="388"/>
      <c r="AZ14" s="389"/>
      <c r="BA14" s="389"/>
      <c r="BB14" s="389"/>
      <c r="BC14" s="391"/>
      <c r="BD14" s="391"/>
      <c r="BE14" s="391"/>
      <c r="BF14" s="360"/>
      <c r="BG14" s="360"/>
      <c r="BH14" s="375"/>
      <c r="BI14" s="375"/>
      <c r="BJ14" s="360"/>
      <c r="BK14" s="360"/>
      <c r="BL14" s="375"/>
      <c r="BM14" s="375"/>
      <c r="BN14" s="360"/>
      <c r="BO14" s="334"/>
    </row>
    <row r="15" spans="1:67" ht="7.5" customHeight="1">
      <c r="A15" s="402"/>
      <c r="B15" s="403"/>
      <c r="D15" s="407"/>
      <c r="E15" s="407"/>
      <c r="F15" s="407"/>
      <c r="G15" s="407"/>
      <c r="H15" s="407"/>
      <c r="I15" s="407"/>
      <c r="J15" s="407"/>
      <c r="K15" s="407"/>
      <c r="L15" s="407"/>
      <c r="M15" s="407"/>
      <c r="N15" s="407"/>
      <c r="O15" s="407"/>
      <c r="P15" s="407"/>
      <c r="Q15" s="407"/>
      <c r="R15" s="407"/>
      <c r="S15" s="407"/>
      <c r="T15" s="407"/>
      <c r="U15" s="407"/>
      <c r="V15" s="407"/>
      <c r="W15" s="15"/>
      <c r="X15" s="383"/>
      <c r="Y15" s="360"/>
      <c r="Z15" s="360"/>
      <c r="AA15" s="360"/>
      <c r="AB15" s="347"/>
      <c r="AC15" s="388"/>
      <c r="AD15" s="389"/>
      <c r="AE15" s="389"/>
      <c r="AF15" s="389"/>
      <c r="AG15" s="391"/>
      <c r="AH15" s="391"/>
      <c r="AI15" s="391"/>
      <c r="AJ15" s="360"/>
      <c r="AK15" s="360"/>
      <c r="AL15" s="375"/>
      <c r="AM15" s="375"/>
      <c r="AN15" s="360"/>
      <c r="AO15" s="360"/>
      <c r="AP15" s="375"/>
      <c r="AQ15" s="375"/>
      <c r="AR15" s="360"/>
      <c r="AS15" s="347"/>
      <c r="AT15" s="383"/>
      <c r="AU15" s="360"/>
      <c r="AV15" s="360"/>
      <c r="AW15" s="360"/>
      <c r="AX15" s="347"/>
      <c r="AY15" s="388"/>
      <c r="AZ15" s="389"/>
      <c r="BA15" s="389"/>
      <c r="BB15" s="389"/>
      <c r="BC15" s="391"/>
      <c r="BD15" s="391"/>
      <c r="BE15" s="391"/>
      <c r="BF15" s="360"/>
      <c r="BG15" s="360"/>
      <c r="BH15" s="375"/>
      <c r="BI15" s="375"/>
      <c r="BJ15" s="360"/>
      <c r="BK15" s="360"/>
      <c r="BL15" s="375"/>
      <c r="BM15" s="375"/>
      <c r="BN15" s="360"/>
      <c r="BO15" s="334"/>
    </row>
    <row r="16" spans="1:67" ht="22.5" customHeight="1">
      <c r="A16" s="404"/>
      <c r="B16" s="405"/>
      <c r="D16" s="377" t="s">
        <v>33</v>
      </c>
      <c r="E16" s="377"/>
      <c r="F16" s="377"/>
      <c r="G16" s="377"/>
      <c r="H16" s="377"/>
      <c r="I16" s="377"/>
      <c r="J16" s="377"/>
      <c r="K16" s="377"/>
      <c r="L16" s="377"/>
      <c r="M16" s="377"/>
      <c r="N16" s="377"/>
      <c r="O16" s="377"/>
      <c r="P16" s="377"/>
      <c r="Q16" s="377"/>
      <c r="R16" s="377"/>
      <c r="S16" s="377"/>
      <c r="T16" s="377"/>
      <c r="U16" s="377"/>
      <c r="V16" s="377"/>
      <c r="W16" s="16"/>
      <c r="X16" s="384"/>
      <c r="Y16" s="370"/>
      <c r="Z16" s="370"/>
      <c r="AA16" s="370"/>
      <c r="AB16" s="385"/>
      <c r="AC16" s="378" t="s">
        <v>272</v>
      </c>
      <c r="AD16" s="379"/>
      <c r="AE16" s="379"/>
      <c r="AF16" s="379"/>
      <c r="AG16" s="380"/>
      <c r="AH16" s="380"/>
      <c r="AI16" s="380"/>
      <c r="AJ16" s="370" t="s">
        <v>5</v>
      </c>
      <c r="AK16" s="370"/>
      <c r="AL16" s="371"/>
      <c r="AM16" s="371"/>
      <c r="AN16" s="370" t="s">
        <v>77</v>
      </c>
      <c r="AO16" s="370"/>
      <c r="AP16" s="371"/>
      <c r="AQ16" s="371"/>
      <c r="AR16" s="370" t="s">
        <v>27</v>
      </c>
      <c r="AS16" s="385"/>
      <c r="AT16" s="384"/>
      <c r="AU16" s="370"/>
      <c r="AV16" s="370"/>
      <c r="AW16" s="370"/>
      <c r="AX16" s="385"/>
      <c r="AY16" s="378" t="s">
        <v>272</v>
      </c>
      <c r="AZ16" s="379"/>
      <c r="BA16" s="379"/>
      <c r="BB16" s="379"/>
      <c r="BC16" s="380"/>
      <c r="BD16" s="380"/>
      <c r="BE16" s="380"/>
      <c r="BF16" s="370" t="s">
        <v>5</v>
      </c>
      <c r="BG16" s="370"/>
      <c r="BH16" s="371"/>
      <c r="BI16" s="371"/>
      <c r="BJ16" s="370" t="s">
        <v>77</v>
      </c>
      <c r="BK16" s="370"/>
      <c r="BL16" s="371"/>
      <c r="BM16" s="371"/>
      <c r="BN16" s="370" t="s">
        <v>27</v>
      </c>
      <c r="BO16" s="372"/>
    </row>
    <row r="17" spans="1:67" ht="15" customHeight="1">
      <c r="A17" s="392" t="s">
        <v>21</v>
      </c>
      <c r="B17" s="393"/>
      <c r="C17" s="17"/>
      <c r="D17" s="398" t="s">
        <v>44</v>
      </c>
      <c r="E17" s="398"/>
      <c r="F17" s="398"/>
      <c r="G17" s="398"/>
      <c r="H17" s="398"/>
      <c r="I17" s="398"/>
      <c r="J17" s="398"/>
      <c r="K17" s="398"/>
      <c r="L17" s="398"/>
      <c r="M17" s="398"/>
      <c r="N17" s="398"/>
      <c r="O17" s="398"/>
      <c r="P17" s="398"/>
      <c r="Q17" s="398"/>
      <c r="R17" s="398"/>
      <c r="S17" s="398"/>
      <c r="T17" s="398"/>
      <c r="U17" s="398"/>
      <c r="V17" s="398"/>
      <c r="W17" s="12"/>
      <c r="X17" s="373" t="s">
        <v>15</v>
      </c>
      <c r="Y17" s="373"/>
      <c r="Z17" s="373"/>
      <c r="AA17" s="373"/>
      <c r="AB17" s="381"/>
      <c r="AC17" s="386" t="s">
        <v>271</v>
      </c>
      <c r="AD17" s="387"/>
      <c r="AE17" s="387"/>
      <c r="AF17" s="387"/>
      <c r="AG17" s="390"/>
      <c r="AH17" s="390"/>
      <c r="AI17" s="390"/>
      <c r="AJ17" s="373" t="s">
        <v>5</v>
      </c>
      <c r="AK17" s="373"/>
      <c r="AL17" s="374"/>
      <c r="AM17" s="374"/>
      <c r="AN17" s="373" t="s">
        <v>6</v>
      </c>
      <c r="AO17" s="373"/>
      <c r="AP17" s="374"/>
      <c r="AQ17" s="374"/>
      <c r="AR17" s="373" t="s">
        <v>7</v>
      </c>
      <c r="AS17" s="381"/>
      <c r="AT17" s="382" t="s">
        <v>16</v>
      </c>
      <c r="AU17" s="373"/>
      <c r="AV17" s="373"/>
      <c r="AW17" s="373"/>
      <c r="AX17" s="381"/>
      <c r="AY17" s="386" t="s">
        <v>271</v>
      </c>
      <c r="AZ17" s="387"/>
      <c r="BA17" s="387"/>
      <c r="BB17" s="387"/>
      <c r="BC17" s="390"/>
      <c r="BD17" s="390"/>
      <c r="BE17" s="390"/>
      <c r="BF17" s="373" t="s">
        <v>5</v>
      </c>
      <c r="BG17" s="373"/>
      <c r="BH17" s="374"/>
      <c r="BI17" s="374"/>
      <c r="BJ17" s="373" t="s">
        <v>6</v>
      </c>
      <c r="BK17" s="373"/>
      <c r="BL17" s="374"/>
      <c r="BM17" s="374"/>
      <c r="BN17" s="373" t="s">
        <v>7</v>
      </c>
      <c r="BO17" s="376"/>
    </row>
    <row r="18" spans="1:67" ht="15" customHeight="1">
      <c r="A18" s="394"/>
      <c r="B18" s="395"/>
      <c r="C18" s="18"/>
      <c r="D18" s="399"/>
      <c r="E18" s="399"/>
      <c r="F18" s="399"/>
      <c r="G18" s="399"/>
      <c r="H18" s="399"/>
      <c r="I18" s="399"/>
      <c r="J18" s="399"/>
      <c r="K18" s="399"/>
      <c r="L18" s="399"/>
      <c r="M18" s="399"/>
      <c r="N18" s="399"/>
      <c r="O18" s="399"/>
      <c r="P18" s="399"/>
      <c r="Q18" s="399"/>
      <c r="R18" s="399"/>
      <c r="S18" s="399"/>
      <c r="T18" s="399"/>
      <c r="U18" s="399"/>
      <c r="V18" s="399"/>
      <c r="W18" s="15"/>
      <c r="X18" s="360"/>
      <c r="Y18" s="360"/>
      <c r="Z18" s="360"/>
      <c r="AA18" s="360"/>
      <c r="AB18" s="347"/>
      <c r="AC18" s="388"/>
      <c r="AD18" s="389"/>
      <c r="AE18" s="389"/>
      <c r="AF18" s="389"/>
      <c r="AG18" s="391"/>
      <c r="AH18" s="391"/>
      <c r="AI18" s="391"/>
      <c r="AJ18" s="360"/>
      <c r="AK18" s="360"/>
      <c r="AL18" s="375"/>
      <c r="AM18" s="375"/>
      <c r="AN18" s="360"/>
      <c r="AO18" s="360"/>
      <c r="AP18" s="375"/>
      <c r="AQ18" s="375"/>
      <c r="AR18" s="360"/>
      <c r="AS18" s="347"/>
      <c r="AT18" s="383"/>
      <c r="AU18" s="360"/>
      <c r="AV18" s="360"/>
      <c r="AW18" s="360"/>
      <c r="AX18" s="347"/>
      <c r="AY18" s="388"/>
      <c r="AZ18" s="389"/>
      <c r="BA18" s="389"/>
      <c r="BB18" s="389"/>
      <c r="BC18" s="391"/>
      <c r="BD18" s="391"/>
      <c r="BE18" s="391"/>
      <c r="BF18" s="360"/>
      <c r="BG18" s="360"/>
      <c r="BH18" s="375"/>
      <c r="BI18" s="375"/>
      <c r="BJ18" s="360"/>
      <c r="BK18" s="360"/>
      <c r="BL18" s="375"/>
      <c r="BM18" s="375"/>
      <c r="BN18" s="360"/>
      <c r="BO18" s="334"/>
    </row>
    <row r="19" spans="1:67" ht="7.5" customHeight="1">
      <c r="A19" s="394"/>
      <c r="B19" s="395"/>
      <c r="C19" s="18"/>
      <c r="D19" s="399"/>
      <c r="E19" s="399"/>
      <c r="F19" s="399"/>
      <c r="G19" s="399"/>
      <c r="H19" s="399"/>
      <c r="I19" s="399"/>
      <c r="J19" s="399"/>
      <c r="K19" s="399"/>
      <c r="L19" s="399"/>
      <c r="M19" s="399"/>
      <c r="N19" s="399"/>
      <c r="O19" s="399"/>
      <c r="P19" s="399"/>
      <c r="Q19" s="399"/>
      <c r="R19" s="399"/>
      <c r="S19" s="399"/>
      <c r="T19" s="399"/>
      <c r="U19" s="399"/>
      <c r="V19" s="399"/>
      <c r="W19" s="15"/>
      <c r="X19" s="360"/>
      <c r="Y19" s="360"/>
      <c r="Z19" s="360"/>
      <c r="AA19" s="360"/>
      <c r="AB19" s="347"/>
      <c r="AC19" s="388"/>
      <c r="AD19" s="389"/>
      <c r="AE19" s="389"/>
      <c r="AF19" s="389"/>
      <c r="AG19" s="391"/>
      <c r="AH19" s="391"/>
      <c r="AI19" s="391"/>
      <c r="AJ19" s="360"/>
      <c r="AK19" s="360"/>
      <c r="AL19" s="375"/>
      <c r="AM19" s="375"/>
      <c r="AN19" s="360"/>
      <c r="AO19" s="360"/>
      <c r="AP19" s="375"/>
      <c r="AQ19" s="375"/>
      <c r="AR19" s="360"/>
      <c r="AS19" s="347"/>
      <c r="AT19" s="383"/>
      <c r="AU19" s="360"/>
      <c r="AV19" s="360"/>
      <c r="AW19" s="360"/>
      <c r="AX19" s="347"/>
      <c r="AY19" s="388"/>
      <c r="AZ19" s="389"/>
      <c r="BA19" s="389"/>
      <c r="BB19" s="389"/>
      <c r="BC19" s="391"/>
      <c r="BD19" s="391"/>
      <c r="BE19" s="391"/>
      <c r="BF19" s="360"/>
      <c r="BG19" s="360"/>
      <c r="BH19" s="375"/>
      <c r="BI19" s="375"/>
      <c r="BJ19" s="360"/>
      <c r="BK19" s="360"/>
      <c r="BL19" s="375"/>
      <c r="BM19" s="375"/>
      <c r="BN19" s="360"/>
      <c r="BO19" s="334"/>
    </row>
    <row r="20" spans="1:67" ht="22.5" customHeight="1">
      <c r="A20" s="396"/>
      <c r="B20" s="397"/>
      <c r="C20" s="19"/>
      <c r="D20" s="377" t="s">
        <v>33</v>
      </c>
      <c r="E20" s="377"/>
      <c r="F20" s="377"/>
      <c r="G20" s="377"/>
      <c r="H20" s="377"/>
      <c r="I20" s="377"/>
      <c r="J20" s="377"/>
      <c r="K20" s="377"/>
      <c r="L20" s="377"/>
      <c r="M20" s="377"/>
      <c r="N20" s="377"/>
      <c r="O20" s="377"/>
      <c r="P20" s="377"/>
      <c r="Q20" s="377"/>
      <c r="R20" s="377"/>
      <c r="S20" s="377"/>
      <c r="T20" s="377"/>
      <c r="U20" s="377"/>
      <c r="V20" s="377"/>
      <c r="W20" s="16"/>
      <c r="X20" s="370"/>
      <c r="Y20" s="370"/>
      <c r="Z20" s="370"/>
      <c r="AA20" s="370"/>
      <c r="AB20" s="385"/>
      <c r="AC20" s="378" t="s">
        <v>272</v>
      </c>
      <c r="AD20" s="379"/>
      <c r="AE20" s="379"/>
      <c r="AF20" s="379"/>
      <c r="AG20" s="380"/>
      <c r="AH20" s="380"/>
      <c r="AI20" s="380"/>
      <c r="AJ20" s="370" t="s">
        <v>5</v>
      </c>
      <c r="AK20" s="370"/>
      <c r="AL20" s="371"/>
      <c r="AM20" s="371"/>
      <c r="AN20" s="370" t="s">
        <v>77</v>
      </c>
      <c r="AO20" s="370"/>
      <c r="AP20" s="371"/>
      <c r="AQ20" s="371"/>
      <c r="AR20" s="370" t="s">
        <v>27</v>
      </c>
      <c r="AS20" s="385"/>
      <c r="AT20" s="384"/>
      <c r="AU20" s="370"/>
      <c r="AV20" s="370"/>
      <c r="AW20" s="370"/>
      <c r="AX20" s="385"/>
      <c r="AY20" s="378" t="s">
        <v>272</v>
      </c>
      <c r="AZ20" s="379"/>
      <c r="BA20" s="379"/>
      <c r="BB20" s="379"/>
      <c r="BC20" s="380"/>
      <c r="BD20" s="380"/>
      <c r="BE20" s="380"/>
      <c r="BF20" s="370" t="s">
        <v>5</v>
      </c>
      <c r="BG20" s="370"/>
      <c r="BH20" s="371"/>
      <c r="BI20" s="371"/>
      <c r="BJ20" s="370" t="s">
        <v>77</v>
      </c>
      <c r="BK20" s="370"/>
      <c r="BL20" s="371"/>
      <c r="BM20" s="371"/>
      <c r="BN20" s="370" t="s">
        <v>27</v>
      </c>
      <c r="BO20" s="372"/>
    </row>
    <row r="21" spans="1:67" ht="30" customHeight="1">
      <c r="A21" s="24"/>
      <c r="B21" s="54"/>
      <c r="C21" s="28"/>
      <c r="D21" s="361" t="s">
        <v>273</v>
      </c>
      <c r="E21" s="361"/>
      <c r="F21" s="361"/>
      <c r="G21" s="361"/>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28"/>
      <c r="AG21" s="28"/>
      <c r="AH21" s="27"/>
      <c r="AI21" s="350" t="s">
        <v>34</v>
      </c>
      <c r="AJ21" s="351"/>
      <c r="AK21" s="351"/>
      <c r="AL21" s="351"/>
      <c r="AM21" s="351"/>
      <c r="AN21" s="351"/>
      <c r="AO21" s="351"/>
      <c r="AP21" s="351"/>
      <c r="AQ21" s="351"/>
      <c r="AR21" s="351"/>
      <c r="AS21" s="351"/>
      <c r="AT21" s="351"/>
      <c r="AU21" s="351"/>
      <c r="AV21" s="351"/>
      <c r="AW21" s="351"/>
      <c r="AX21" s="366"/>
      <c r="AY21" s="367" t="s">
        <v>271</v>
      </c>
      <c r="AZ21" s="368"/>
      <c r="BA21" s="368"/>
      <c r="BB21" s="368"/>
      <c r="BC21" s="369"/>
      <c r="BD21" s="369"/>
      <c r="BE21" s="369"/>
      <c r="BF21" s="364" t="s">
        <v>5</v>
      </c>
      <c r="BG21" s="364"/>
      <c r="BH21" s="363"/>
      <c r="BI21" s="363"/>
      <c r="BJ21" s="370" t="s">
        <v>77</v>
      </c>
      <c r="BK21" s="370"/>
      <c r="BL21" s="363"/>
      <c r="BM21" s="363"/>
      <c r="BN21" s="364" t="s">
        <v>7</v>
      </c>
      <c r="BO21" s="365"/>
    </row>
    <row r="22" spans="1:67" ht="30" customHeight="1">
      <c r="A22" s="14"/>
      <c r="B22" s="54"/>
      <c r="C22" s="29"/>
      <c r="D22" s="362"/>
      <c r="E22" s="362"/>
      <c r="F22" s="362"/>
      <c r="G22" s="362"/>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29"/>
      <c r="AG22" s="29"/>
      <c r="AH22" s="13"/>
      <c r="AI22" s="350" t="s">
        <v>35</v>
      </c>
      <c r="AJ22" s="351"/>
      <c r="AK22" s="351"/>
      <c r="AL22" s="351"/>
      <c r="AM22" s="351"/>
      <c r="AN22" s="351"/>
      <c r="AO22" s="351"/>
      <c r="AP22" s="351"/>
      <c r="AQ22" s="351"/>
      <c r="AR22" s="351"/>
      <c r="AS22" s="351"/>
      <c r="AT22" s="351"/>
      <c r="AU22" s="351"/>
      <c r="AV22" s="351"/>
      <c r="AW22" s="351"/>
      <c r="AX22" s="366"/>
      <c r="AY22" s="367" t="s">
        <v>271</v>
      </c>
      <c r="AZ22" s="368"/>
      <c r="BA22" s="368"/>
      <c r="BB22" s="368"/>
      <c r="BC22" s="369"/>
      <c r="BD22" s="369"/>
      <c r="BE22" s="369"/>
      <c r="BF22" s="364" t="s">
        <v>5</v>
      </c>
      <c r="BG22" s="364"/>
      <c r="BH22" s="363"/>
      <c r="BI22" s="363"/>
      <c r="BJ22" s="370" t="s">
        <v>77</v>
      </c>
      <c r="BK22" s="370"/>
      <c r="BL22" s="363"/>
      <c r="BM22" s="363"/>
      <c r="BN22" s="364" t="s">
        <v>7</v>
      </c>
      <c r="BO22" s="365"/>
    </row>
    <row r="23" spans="1:67" ht="30" customHeight="1">
      <c r="A23" s="24"/>
      <c r="B23" s="349" t="s">
        <v>36</v>
      </c>
      <c r="C23" s="349"/>
      <c r="D23" s="349"/>
      <c r="E23" s="349"/>
      <c r="F23" s="349"/>
      <c r="G23" s="349"/>
      <c r="H23" s="349"/>
      <c r="I23" s="349"/>
      <c r="J23" s="349"/>
      <c r="K23" s="349"/>
      <c r="L23" s="349"/>
      <c r="M23" s="349"/>
      <c r="N23" s="349"/>
      <c r="O23" s="349"/>
      <c r="P23" s="349"/>
      <c r="Q23" s="349"/>
      <c r="R23" s="349"/>
      <c r="S23" s="349"/>
      <c r="T23" s="349"/>
      <c r="U23" s="349"/>
      <c r="V23" s="349"/>
      <c r="W23" s="349"/>
      <c r="X23" s="349"/>
      <c r="Y23" s="349"/>
      <c r="Z23" s="349"/>
      <c r="AA23" s="349"/>
      <c r="AB23" s="349"/>
      <c r="AC23" s="349"/>
      <c r="AD23" s="349"/>
      <c r="AE23" s="349"/>
      <c r="AF23" s="349"/>
      <c r="AG23" s="349"/>
      <c r="AH23" s="25"/>
      <c r="AI23" s="350" t="s">
        <v>19</v>
      </c>
      <c r="AJ23" s="351"/>
      <c r="AK23" s="351"/>
      <c r="AL23" s="351"/>
      <c r="AM23" s="351"/>
      <c r="AN23" s="351"/>
      <c r="AO23" s="351"/>
      <c r="AP23" s="351"/>
      <c r="AQ23" s="351"/>
      <c r="AR23" s="351"/>
      <c r="AS23" s="351"/>
      <c r="AT23" s="351"/>
      <c r="AU23" s="351"/>
      <c r="AV23" s="351"/>
      <c r="AW23" s="351"/>
      <c r="AX23" s="351"/>
      <c r="AY23" s="351"/>
      <c r="AZ23" s="351"/>
      <c r="BA23" s="351"/>
      <c r="BB23" s="351"/>
      <c r="BC23" s="351"/>
      <c r="BD23" s="351"/>
      <c r="BE23" s="351"/>
      <c r="BF23" s="351"/>
      <c r="BG23" s="351"/>
      <c r="BH23" s="351"/>
      <c r="BI23" s="351"/>
      <c r="BJ23" s="351"/>
      <c r="BK23" s="351"/>
      <c r="BL23" s="351"/>
      <c r="BM23" s="351"/>
      <c r="BN23" s="351"/>
      <c r="BO23" s="352"/>
    </row>
    <row r="24" spans="1:67" ht="6" customHeight="1">
      <c r="A24" s="353" t="s">
        <v>28</v>
      </c>
      <c r="B24" s="354"/>
      <c r="C24" s="354"/>
      <c r="D24" s="354"/>
      <c r="E24" s="354"/>
      <c r="F24" s="354"/>
      <c r="G24" s="354"/>
      <c r="H24" s="354"/>
      <c r="I24" s="354"/>
      <c r="J24" s="354"/>
      <c r="K24" s="354"/>
      <c r="L24" s="354"/>
      <c r="M24" s="354"/>
      <c r="N24" s="355"/>
      <c r="O24" s="22"/>
      <c r="P24" s="22"/>
      <c r="Q24" s="22"/>
      <c r="R24" s="22"/>
      <c r="S24" s="22"/>
      <c r="T24" s="22"/>
      <c r="U24" s="22"/>
      <c r="V24" s="22"/>
      <c r="W24" s="22"/>
      <c r="X24" s="22"/>
      <c r="Y24" s="22"/>
      <c r="Z24" s="22"/>
      <c r="AA24" s="22"/>
      <c r="AB24" s="26"/>
      <c r="AC24" s="31"/>
      <c r="AD24" s="31"/>
      <c r="AE24" s="31"/>
      <c r="AF24" s="31"/>
      <c r="AG24" s="30"/>
      <c r="AH24" s="30"/>
      <c r="AI24" s="30"/>
      <c r="AJ24" s="30"/>
      <c r="AK24" s="30"/>
      <c r="AL24" s="30"/>
      <c r="AM24" s="30"/>
      <c r="AN24" s="30"/>
      <c r="AO24" s="30"/>
      <c r="AP24" s="30"/>
      <c r="AQ24" s="30"/>
      <c r="AR24" s="30"/>
      <c r="AS24" s="30"/>
      <c r="AT24" s="32"/>
      <c r="AU24" s="32"/>
      <c r="AV24" s="32"/>
      <c r="AW24" s="32"/>
      <c r="AX24" s="32"/>
      <c r="AY24" s="32"/>
      <c r="AZ24" s="32"/>
      <c r="BA24" s="32"/>
      <c r="BB24" s="32"/>
      <c r="BC24" s="32"/>
      <c r="BD24" s="32"/>
      <c r="BE24" s="32"/>
      <c r="BF24" s="32"/>
      <c r="BG24" s="32"/>
      <c r="BH24" s="32"/>
      <c r="BI24" s="32"/>
      <c r="BJ24" s="32"/>
      <c r="BK24" s="32"/>
      <c r="BL24" s="32"/>
      <c r="BM24" s="32"/>
      <c r="BN24" s="32"/>
      <c r="BO24" s="33"/>
    </row>
    <row r="25" spans="1:67" ht="16.5" customHeight="1">
      <c r="A25" s="356"/>
      <c r="B25" s="354"/>
      <c r="C25" s="354"/>
      <c r="D25" s="354"/>
      <c r="E25" s="354"/>
      <c r="F25" s="354"/>
      <c r="G25" s="354"/>
      <c r="H25" s="354"/>
      <c r="I25" s="354"/>
      <c r="J25" s="354"/>
      <c r="K25" s="354"/>
      <c r="L25" s="354"/>
      <c r="M25" s="354"/>
      <c r="N25" s="355"/>
      <c r="O25" s="23" t="s">
        <v>30</v>
      </c>
      <c r="P25" s="34"/>
      <c r="Q25" s="35"/>
      <c r="R25" s="34"/>
      <c r="S25" s="34"/>
      <c r="T25" s="34"/>
      <c r="U25" s="34"/>
      <c r="V25" s="34"/>
      <c r="W25" s="34"/>
      <c r="X25" s="35"/>
      <c r="Y25" s="34"/>
      <c r="Z25" s="34"/>
      <c r="AA25" s="34"/>
      <c r="AB25" s="34"/>
      <c r="AC25" s="34"/>
      <c r="AD25" s="34"/>
      <c r="AE25" s="34"/>
      <c r="AF25" s="34"/>
      <c r="AG25" s="34"/>
      <c r="AH25" s="34"/>
      <c r="AI25" s="34"/>
      <c r="AJ25" s="34"/>
      <c r="AK25" s="34"/>
      <c r="AL25" s="34"/>
      <c r="AM25" s="34"/>
      <c r="AN25" s="34"/>
      <c r="AO25" s="34"/>
      <c r="AP25" s="34"/>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6"/>
    </row>
    <row r="26" spans="1:67" ht="16.5" customHeight="1">
      <c r="A26" s="356"/>
      <c r="B26" s="354"/>
      <c r="C26" s="354"/>
      <c r="D26" s="354"/>
      <c r="E26" s="354"/>
      <c r="F26" s="354"/>
      <c r="G26" s="354"/>
      <c r="H26" s="354"/>
      <c r="I26" s="354"/>
      <c r="J26" s="354"/>
      <c r="K26" s="354"/>
      <c r="L26" s="354"/>
      <c r="M26" s="354"/>
      <c r="N26" s="355"/>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5"/>
      <c r="BL26" s="35"/>
      <c r="BM26" s="35"/>
      <c r="BN26" s="35"/>
      <c r="BO26" s="36"/>
    </row>
    <row r="27" spans="1:67" ht="16.5" customHeight="1">
      <c r="A27" s="356"/>
      <c r="B27" s="354"/>
      <c r="C27" s="354"/>
      <c r="D27" s="354"/>
      <c r="E27" s="354"/>
      <c r="F27" s="354"/>
      <c r="G27" s="354"/>
      <c r="H27" s="354"/>
      <c r="I27" s="354"/>
      <c r="J27" s="354"/>
      <c r="K27" s="354"/>
      <c r="L27" s="354"/>
      <c r="M27" s="354"/>
      <c r="N27" s="355"/>
      <c r="O27" s="38"/>
      <c r="P27" s="38"/>
      <c r="Q27" s="35"/>
      <c r="R27" s="35"/>
      <c r="S27" s="35"/>
      <c r="T27" s="35"/>
      <c r="U27" s="35"/>
      <c r="V27" s="35"/>
      <c r="W27" s="35"/>
      <c r="X27" s="35"/>
      <c r="Y27" s="35"/>
      <c r="Z27" s="35"/>
      <c r="AA27" s="35"/>
      <c r="AB27" s="35"/>
      <c r="AC27" s="35"/>
      <c r="AD27" s="35"/>
      <c r="AE27" s="35" t="s">
        <v>12</v>
      </c>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6"/>
    </row>
    <row r="28" spans="1:67" ht="16.5" customHeight="1">
      <c r="A28" s="356"/>
      <c r="B28" s="354"/>
      <c r="C28" s="354"/>
      <c r="D28" s="354"/>
      <c r="E28" s="354"/>
      <c r="F28" s="354"/>
      <c r="G28" s="354"/>
      <c r="H28" s="354"/>
      <c r="I28" s="354"/>
      <c r="J28" s="354"/>
      <c r="K28" s="354"/>
      <c r="L28" s="354"/>
      <c r="M28" s="354"/>
      <c r="N28" s="355"/>
      <c r="O28" s="35"/>
      <c r="P28" s="35"/>
      <c r="Q28" s="35"/>
      <c r="R28" s="35"/>
      <c r="S28" s="35"/>
      <c r="T28" s="35"/>
      <c r="U28" s="35"/>
      <c r="V28" s="360" t="s">
        <v>29</v>
      </c>
      <c r="W28" s="360"/>
      <c r="X28" s="360"/>
      <c r="Y28" s="360"/>
      <c r="Z28" s="360"/>
      <c r="AA28" s="360"/>
      <c r="AB28" s="360"/>
      <c r="AC28" s="360"/>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6"/>
    </row>
    <row r="29" spans="1:67" ht="16.5" customHeight="1">
      <c r="A29" s="356"/>
      <c r="B29" s="354"/>
      <c r="C29" s="354"/>
      <c r="D29" s="354"/>
      <c r="E29" s="354"/>
      <c r="F29" s="354"/>
      <c r="G29" s="354"/>
      <c r="H29" s="354"/>
      <c r="I29" s="354"/>
      <c r="J29" s="354"/>
      <c r="K29" s="354"/>
      <c r="L29" s="354"/>
      <c r="M29" s="354"/>
      <c r="N29" s="355"/>
      <c r="O29" s="35"/>
      <c r="P29" s="35"/>
      <c r="Q29" s="35"/>
      <c r="R29" s="35"/>
      <c r="S29" s="35"/>
      <c r="T29" s="35"/>
      <c r="U29" s="35"/>
      <c r="V29" s="35"/>
      <c r="W29" s="35"/>
      <c r="X29" s="35"/>
      <c r="Y29" s="35"/>
      <c r="Z29" s="35"/>
      <c r="AA29" s="35"/>
      <c r="AB29" s="35"/>
      <c r="AC29" s="35"/>
      <c r="AD29" s="35"/>
      <c r="AE29" s="35" t="s">
        <v>10</v>
      </c>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7"/>
      <c r="BM29" s="37"/>
      <c r="BN29" s="35"/>
      <c r="BO29" s="36"/>
    </row>
    <row r="30" spans="1:67" ht="16.5" customHeight="1">
      <c r="A30" s="357"/>
      <c r="B30" s="358"/>
      <c r="C30" s="358"/>
      <c r="D30" s="358"/>
      <c r="E30" s="358"/>
      <c r="F30" s="358"/>
      <c r="G30" s="358"/>
      <c r="H30" s="358"/>
      <c r="I30" s="358"/>
      <c r="J30" s="358"/>
      <c r="K30" s="358"/>
      <c r="L30" s="358"/>
      <c r="M30" s="358"/>
      <c r="N30" s="35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40"/>
    </row>
    <row r="31" spans="1:67" ht="6" customHeight="1">
      <c r="A31" s="41"/>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6"/>
    </row>
    <row r="32" spans="1:67" ht="16.5" customHeight="1">
      <c r="A32" s="41" t="s">
        <v>14</v>
      </c>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6"/>
    </row>
    <row r="33" spans="1:67" ht="16.5" customHeight="1">
      <c r="A33" s="41" t="s">
        <v>22</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6"/>
    </row>
    <row r="34" spans="1:67" ht="10.5" customHeight="1">
      <c r="A34" s="41"/>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6"/>
    </row>
    <row r="35" spans="1:67" ht="16.5" customHeight="1">
      <c r="A35" s="41"/>
      <c r="B35" s="42" t="s">
        <v>271</v>
      </c>
      <c r="C35" s="42"/>
      <c r="E35" s="42"/>
      <c r="F35" s="333"/>
      <c r="G35" s="333"/>
      <c r="H35" s="333"/>
      <c r="I35" s="333" t="s">
        <v>5</v>
      </c>
      <c r="J35" s="333"/>
      <c r="K35" s="333"/>
      <c r="L35" s="333"/>
      <c r="M35" s="333" t="s">
        <v>6</v>
      </c>
      <c r="N35" s="333"/>
      <c r="O35" s="348"/>
      <c r="P35" s="348"/>
      <c r="Q35" s="333" t="s">
        <v>7</v>
      </c>
      <c r="R35" s="333"/>
      <c r="S35" s="42"/>
      <c r="T35" s="42"/>
      <c r="U35" s="42"/>
      <c r="V35" s="42"/>
      <c r="W35" s="42"/>
      <c r="X35" s="42"/>
      <c r="Y35" s="42"/>
      <c r="Z35" s="42"/>
      <c r="AA35" s="42"/>
      <c r="AB35" s="42"/>
      <c r="AC35" s="42"/>
      <c r="AD35" s="42"/>
      <c r="AE35" s="42" t="s">
        <v>8</v>
      </c>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36"/>
    </row>
    <row r="36" spans="1:67" ht="16.5" customHeight="1">
      <c r="A36" s="41"/>
      <c r="B36" s="42"/>
      <c r="C36" s="42"/>
      <c r="D36" s="42"/>
      <c r="E36" s="42"/>
      <c r="F36" s="42"/>
      <c r="G36" s="42"/>
      <c r="H36" s="42"/>
      <c r="I36" s="42"/>
      <c r="J36" s="42"/>
      <c r="K36" s="42"/>
      <c r="L36" s="42"/>
      <c r="M36" s="42"/>
      <c r="N36" s="42"/>
      <c r="O36" s="42"/>
      <c r="P36" s="42"/>
      <c r="Q36" s="42"/>
      <c r="R36" s="42"/>
      <c r="S36" s="42"/>
      <c r="T36" s="42"/>
      <c r="U36" s="42"/>
      <c r="V36" s="333" t="s">
        <v>9</v>
      </c>
      <c r="W36" s="333"/>
      <c r="X36" s="333"/>
      <c r="Y36" s="333"/>
      <c r="Z36" s="333"/>
      <c r="AA36" s="333"/>
      <c r="AB36" s="333"/>
      <c r="AC36" s="333"/>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36"/>
    </row>
    <row r="37" spans="1:67" ht="16.5" customHeight="1">
      <c r="A37" s="41"/>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t="s">
        <v>10</v>
      </c>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233"/>
      <c r="BM37" s="233"/>
      <c r="BN37" s="232"/>
      <c r="BO37" s="36"/>
    </row>
    <row r="38" spans="1:67" ht="16.5" customHeight="1">
      <c r="A38" s="41"/>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36"/>
    </row>
    <row r="39" spans="1:67" ht="6" customHeight="1">
      <c r="A39" s="43"/>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5"/>
    </row>
    <row r="40" spans="1:67" ht="16.5" customHeight="1">
      <c r="A40" s="41" t="s">
        <v>11</v>
      </c>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36"/>
    </row>
    <row r="41" spans="1:67" ht="10.5" customHeight="1">
      <c r="A41" s="41"/>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36"/>
    </row>
    <row r="42" spans="1:67" ht="16.5" customHeight="1">
      <c r="A42" s="41"/>
      <c r="B42" s="42" t="s">
        <v>271</v>
      </c>
      <c r="C42" s="42"/>
      <c r="E42" s="42"/>
      <c r="F42" s="333"/>
      <c r="G42" s="333"/>
      <c r="H42" s="333"/>
      <c r="I42" s="333" t="s">
        <v>5</v>
      </c>
      <c r="J42" s="333"/>
      <c r="K42" s="333"/>
      <c r="L42" s="333"/>
      <c r="M42" s="333" t="s">
        <v>6</v>
      </c>
      <c r="N42" s="333"/>
      <c r="O42" s="348"/>
      <c r="P42" s="348"/>
      <c r="Q42" s="333" t="s">
        <v>7</v>
      </c>
      <c r="R42" s="333"/>
      <c r="S42" s="42"/>
      <c r="T42" s="42"/>
      <c r="U42" s="42"/>
      <c r="V42" s="42"/>
      <c r="W42" s="42"/>
      <c r="X42" s="42"/>
      <c r="Y42" s="42"/>
      <c r="Z42" s="42"/>
      <c r="AA42" s="42"/>
      <c r="AB42" s="42"/>
      <c r="AC42" s="42"/>
      <c r="AD42" s="42"/>
      <c r="AE42" s="42" t="s">
        <v>12</v>
      </c>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36"/>
    </row>
    <row r="43" spans="1:67" ht="16.5" customHeight="1">
      <c r="A43" s="41"/>
      <c r="B43" s="42"/>
      <c r="C43" s="42"/>
      <c r="D43" s="42"/>
      <c r="E43" s="42"/>
      <c r="F43" s="42"/>
      <c r="G43" s="42"/>
      <c r="H43" s="42"/>
      <c r="I43" s="42"/>
      <c r="J43" s="42"/>
      <c r="K43" s="42"/>
      <c r="L43" s="42"/>
      <c r="M43" s="42"/>
      <c r="N43" s="42"/>
      <c r="O43" s="42"/>
      <c r="P43" s="42"/>
      <c r="Q43" s="42"/>
      <c r="R43" s="42"/>
      <c r="S43" s="42"/>
      <c r="T43" s="42"/>
      <c r="U43" s="42"/>
      <c r="V43" s="333" t="s">
        <v>13</v>
      </c>
      <c r="W43" s="333"/>
      <c r="X43" s="333"/>
      <c r="Y43" s="333"/>
      <c r="Z43" s="333"/>
      <c r="AA43" s="333"/>
      <c r="AB43" s="333"/>
      <c r="AC43" s="333"/>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36"/>
    </row>
    <row r="44" spans="1:67" ht="16.5" customHeight="1">
      <c r="A44" s="41"/>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t="s">
        <v>10</v>
      </c>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37"/>
      <c r="BM44" s="37"/>
      <c r="BN44" s="232"/>
      <c r="BO44" s="36"/>
    </row>
    <row r="45" spans="1:67" ht="16.5" customHeight="1">
      <c r="A45" s="46"/>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8"/>
    </row>
    <row r="46" spans="1:67" ht="12" customHeight="1">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ht="12" customHeight="1">
      <c r="A47" s="335" t="s">
        <v>18</v>
      </c>
      <c r="B47" s="336"/>
      <c r="C47" s="336"/>
      <c r="D47" s="336"/>
      <c r="E47" s="336"/>
      <c r="F47" s="336"/>
      <c r="G47" s="336"/>
      <c r="H47" s="336"/>
      <c r="I47" s="336"/>
      <c r="J47" s="336"/>
      <c r="K47" s="336"/>
      <c r="L47" s="336"/>
      <c r="M47" s="336"/>
      <c r="N47" s="336"/>
      <c r="O47" s="336"/>
      <c r="P47" s="336"/>
      <c r="Q47" s="336"/>
      <c r="R47" s="336"/>
      <c r="S47" s="336"/>
      <c r="T47" s="336"/>
      <c r="U47" s="336"/>
      <c r="V47" s="336"/>
      <c r="W47" s="336"/>
      <c r="X47" s="341" t="s">
        <v>0</v>
      </c>
      <c r="Y47" s="342"/>
      <c r="Z47" s="342"/>
      <c r="AA47" s="342"/>
      <c r="AB47" s="342"/>
      <c r="AC47" s="342"/>
      <c r="AD47" s="342"/>
      <c r="AE47" s="342"/>
      <c r="AF47" s="1" t="s">
        <v>17</v>
      </c>
      <c r="AG47" s="50"/>
      <c r="AH47" s="50"/>
      <c r="AI47" s="50"/>
      <c r="AJ47" s="50"/>
      <c r="AK47" s="50"/>
      <c r="AL47" s="49"/>
      <c r="AM47" s="49"/>
      <c r="AN47" s="49"/>
      <c r="AO47" s="50"/>
      <c r="AP47" s="49"/>
      <c r="AQ47" s="50"/>
      <c r="AR47" s="51"/>
      <c r="AS47" s="342" t="s">
        <v>1</v>
      </c>
      <c r="AT47" s="342"/>
      <c r="AU47" s="342"/>
      <c r="AV47" s="342"/>
      <c r="AW47" s="342"/>
      <c r="AX47" s="342"/>
      <c r="AY47" s="342"/>
      <c r="AZ47" s="342"/>
      <c r="BA47" s="342"/>
      <c r="BB47" s="342"/>
      <c r="BC47" s="1" t="s">
        <v>17</v>
      </c>
      <c r="BD47" s="1"/>
      <c r="BE47" s="1"/>
      <c r="BF47" s="1"/>
      <c r="BG47" s="50"/>
      <c r="BH47" s="50"/>
      <c r="BI47" s="3"/>
      <c r="BJ47" s="7"/>
      <c r="BK47" s="7"/>
      <c r="BL47" s="7"/>
      <c r="BM47" s="7"/>
      <c r="BN47" s="7"/>
      <c r="BO47" s="4"/>
    </row>
    <row r="48" spans="1:67" ht="16.5" customHeight="1">
      <c r="A48" s="337"/>
      <c r="B48" s="338"/>
      <c r="C48" s="338"/>
      <c r="D48" s="338"/>
      <c r="E48" s="338"/>
      <c r="F48" s="338"/>
      <c r="G48" s="338"/>
      <c r="H48" s="338"/>
      <c r="I48" s="338"/>
      <c r="J48" s="338"/>
      <c r="K48" s="338"/>
      <c r="L48" s="338"/>
      <c r="M48" s="338"/>
      <c r="N48" s="338"/>
      <c r="O48" s="338"/>
      <c r="P48" s="338"/>
      <c r="Q48" s="338"/>
      <c r="R48" s="338"/>
      <c r="S48" s="338"/>
      <c r="T48" s="338"/>
      <c r="U48" s="338"/>
      <c r="V48" s="338"/>
      <c r="W48" s="338"/>
      <c r="X48" s="343"/>
      <c r="Y48" s="344"/>
      <c r="Z48" s="344"/>
      <c r="AA48" s="344"/>
      <c r="AB48" s="344"/>
      <c r="AC48" s="344"/>
      <c r="AD48" s="344"/>
      <c r="AE48" s="344"/>
      <c r="AF48" s="333" t="s">
        <v>271</v>
      </c>
      <c r="AG48" s="333"/>
      <c r="AH48" s="333"/>
      <c r="AI48" s="333"/>
      <c r="AJ48" s="333"/>
      <c r="AK48" s="333"/>
      <c r="AL48" s="333"/>
      <c r="AM48" s="333" t="s">
        <v>5</v>
      </c>
      <c r="AN48" s="333"/>
      <c r="AO48" s="333"/>
      <c r="AP48" s="333"/>
      <c r="AQ48" s="333" t="s">
        <v>6</v>
      </c>
      <c r="AR48" s="347"/>
      <c r="AS48" s="344"/>
      <c r="AT48" s="344"/>
      <c r="AU48" s="344"/>
      <c r="AV48" s="344"/>
      <c r="AW48" s="344"/>
      <c r="AX48" s="344"/>
      <c r="AY48" s="344"/>
      <c r="AZ48" s="344"/>
      <c r="BA48" s="344"/>
      <c r="BB48" s="344"/>
      <c r="BC48" s="333" t="s">
        <v>271</v>
      </c>
      <c r="BD48" s="333"/>
      <c r="BE48" s="333"/>
      <c r="BF48" s="333"/>
      <c r="BG48" s="333"/>
      <c r="BH48" s="333"/>
      <c r="BI48" s="333"/>
      <c r="BJ48" s="333" t="s">
        <v>5</v>
      </c>
      <c r="BK48" s="333"/>
      <c r="BL48" s="333"/>
      <c r="BM48" s="333"/>
      <c r="BN48" s="333" t="s">
        <v>6</v>
      </c>
      <c r="BO48" s="334"/>
    </row>
    <row r="49" spans="1:67" s="11" customFormat="1" ht="10.5" customHeight="1">
      <c r="A49" s="339"/>
      <c r="B49" s="340"/>
      <c r="C49" s="340"/>
      <c r="D49" s="340"/>
      <c r="E49" s="340"/>
      <c r="F49" s="340"/>
      <c r="G49" s="340"/>
      <c r="H49" s="340"/>
      <c r="I49" s="340"/>
      <c r="J49" s="340"/>
      <c r="K49" s="340"/>
      <c r="L49" s="340"/>
      <c r="M49" s="340"/>
      <c r="N49" s="340"/>
      <c r="O49" s="340"/>
      <c r="P49" s="340"/>
      <c r="Q49" s="340"/>
      <c r="R49" s="340"/>
      <c r="S49" s="340"/>
      <c r="T49" s="340"/>
      <c r="U49" s="340"/>
      <c r="V49" s="340"/>
      <c r="W49" s="340"/>
      <c r="X49" s="345"/>
      <c r="Y49" s="346"/>
      <c r="Z49" s="346"/>
      <c r="AA49" s="346"/>
      <c r="AB49" s="346"/>
      <c r="AC49" s="346"/>
      <c r="AD49" s="346"/>
      <c r="AE49" s="346"/>
      <c r="AF49" s="52"/>
      <c r="AG49" s="52"/>
      <c r="AH49" s="52"/>
      <c r="AI49" s="52"/>
      <c r="AJ49" s="52"/>
      <c r="AK49" s="52"/>
      <c r="AL49" s="52"/>
      <c r="AM49" s="52"/>
      <c r="AN49" s="52"/>
      <c r="AO49" s="52"/>
      <c r="AP49" s="52"/>
      <c r="AQ49" s="52"/>
      <c r="AR49" s="53"/>
      <c r="AS49" s="346"/>
      <c r="AT49" s="346"/>
      <c r="AU49" s="346"/>
      <c r="AV49" s="346"/>
      <c r="AW49" s="346"/>
      <c r="AX49" s="346"/>
      <c r="AY49" s="346"/>
      <c r="AZ49" s="346"/>
      <c r="BA49" s="346"/>
      <c r="BB49" s="346"/>
      <c r="BC49" s="5"/>
      <c r="BD49" s="5"/>
      <c r="BE49" s="5"/>
      <c r="BF49" s="5"/>
      <c r="BG49" s="5"/>
      <c r="BH49" s="5"/>
      <c r="BI49" s="5"/>
      <c r="BJ49" s="5"/>
      <c r="BK49" s="5"/>
      <c r="BL49" s="5"/>
      <c r="BM49" s="5"/>
      <c r="BN49" s="5"/>
      <c r="BO49" s="6"/>
    </row>
    <row r="50" spans="1:67" s="11" customFormat="1" ht="12" customHeight="1">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21" customFormat="1" ht="16.5" customHeight="1">
      <c r="A51" s="55" t="s">
        <v>25</v>
      </c>
      <c r="B51" s="55"/>
      <c r="C51" s="55"/>
      <c r="D51" s="55"/>
      <c r="F51" s="55">
        <v>1</v>
      </c>
      <c r="G51" s="55"/>
      <c r="H51" s="55"/>
      <c r="I51" s="55"/>
      <c r="J51" s="55" t="s">
        <v>42</v>
      </c>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row>
    <row r="52" spans="1:67" s="20" customFormat="1" ht="16.5" customHeight="1">
      <c r="A52" s="55"/>
      <c r="B52" s="55"/>
      <c r="C52" s="55"/>
      <c r="D52" s="55"/>
      <c r="E52" s="21"/>
      <c r="F52" s="55"/>
      <c r="G52" s="55"/>
      <c r="H52" s="55"/>
      <c r="I52" s="55"/>
      <c r="J52" s="2" t="s">
        <v>43</v>
      </c>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6"/>
      <c r="AM52" s="56"/>
      <c r="AN52" s="56"/>
      <c r="AO52" s="56"/>
      <c r="AP52" s="56"/>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row>
    <row r="53" spans="1:67" s="20" customFormat="1" ht="16.5" customHeight="1">
      <c r="A53" s="55"/>
      <c r="B53" s="55"/>
      <c r="C53" s="55"/>
      <c r="D53" s="55"/>
      <c r="E53" s="21"/>
      <c r="F53" s="55"/>
      <c r="G53" s="55"/>
      <c r="H53" s="55"/>
      <c r="I53" s="55"/>
      <c r="J53" s="2" t="s">
        <v>45</v>
      </c>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6"/>
      <c r="AM53" s="56"/>
      <c r="AN53" s="56"/>
      <c r="AO53" s="56"/>
      <c r="AP53" s="56"/>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row>
    <row r="54" spans="1:67" s="20" customFormat="1" ht="16.5" customHeight="1">
      <c r="A54" s="55"/>
      <c r="B54" s="55"/>
      <c r="C54" s="55"/>
      <c r="D54" s="55"/>
      <c r="F54" s="55">
        <v>2</v>
      </c>
      <c r="G54" s="55"/>
      <c r="H54" s="55"/>
      <c r="I54" s="55"/>
      <c r="J54" s="55" t="s">
        <v>39</v>
      </c>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6"/>
      <c r="AM54" s="56"/>
      <c r="AN54" s="56"/>
      <c r="AO54" s="56"/>
      <c r="AP54" s="56"/>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row>
    <row r="55" spans="1:67" s="20" customFormat="1" ht="18" customHeight="1">
      <c r="A55" s="55"/>
      <c r="B55" s="55"/>
      <c r="C55" s="55"/>
      <c r="D55" s="55"/>
      <c r="F55" s="55"/>
      <c r="G55" s="55"/>
      <c r="H55" s="55"/>
      <c r="I55" s="55"/>
      <c r="J55" s="55" t="s">
        <v>40</v>
      </c>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6"/>
      <c r="AL55" s="56"/>
      <c r="AM55" s="56"/>
      <c r="AN55" s="56"/>
      <c r="AO55" s="56"/>
      <c r="AP55" s="56"/>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row>
    <row r="56" spans="1:18" s="20" customFormat="1" ht="18" customHeight="1">
      <c r="A56" s="55"/>
      <c r="B56" s="55"/>
      <c r="C56" s="55"/>
      <c r="D56" s="55"/>
      <c r="F56" s="55">
        <v>3</v>
      </c>
      <c r="G56" s="55"/>
      <c r="H56" s="55"/>
      <c r="I56" s="55"/>
      <c r="J56" s="55" t="s">
        <v>41</v>
      </c>
      <c r="L56" s="55"/>
      <c r="M56" s="55"/>
      <c r="N56" s="55"/>
      <c r="O56" s="55"/>
      <c r="P56" s="55"/>
      <c r="Q56" s="55"/>
      <c r="R56" s="55"/>
    </row>
    <row r="57" ht="18" customHeight="1"/>
  </sheetData>
  <sheetProtection/>
  <mergeCells count="132">
    <mergeCell ref="A1:AV2"/>
    <mergeCell ref="X3:AC5"/>
    <mergeCell ref="AD3:AF5"/>
    <mergeCell ref="AT3:AW8"/>
    <mergeCell ref="AX3:BC4"/>
    <mergeCell ref="BD3:BI4"/>
    <mergeCell ref="BJ3:BO4"/>
    <mergeCell ref="AX5:BC8"/>
    <mergeCell ref="BD5:BI8"/>
    <mergeCell ref="BJ5:BO8"/>
    <mergeCell ref="X6:AC8"/>
    <mergeCell ref="AD6:AF8"/>
    <mergeCell ref="X11:AS11"/>
    <mergeCell ref="AT11:BO11"/>
    <mergeCell ref="X12:AS12"/>
    <mergeCell ref="AT12:BO12"/>
    <mergeCell ref="A11:W11"/>
    <mergeCell ref="A12:W12"/>
    <mergeCell ref="A13:B16"/>
    <mergeCell ref="D13:V15"/>
    <mergeCell ref="X13:AB16"/>
    <mergeCell ref="AC13:AF15"/>
    <mergeCell ref="AG13:AI15"/>
    <mergeCell ref="AJ13:AK15"/>
    <mergeCell ref="D16:V16"/>
    <mergeCell ref="AC16:AF16"/>
    <mergeCell ref="AG16:AI16"/>
    <mergeCell ref="AJ16:AK16"/>
    <mergeCell ref="AL13:AM15"/>
    <mergeCell ref="AN13:AO15"/>
    <mergeCell ref="AP13:AQ15"/>
    <mergeCell ref="AR13:AS15"/>
    <mergeCell ref="AT13:AX16"/>
    <mergeCell ref="AY13:BB15"/>
    <mergeCell ref="AL16:AM16"/>
    <mergeCell ref="AN16:AO16"/>
    <mergeCell ref="AP16:AQ16"/>
    <mergeCell ref="AR16:AS16"/>
    <mergeCell ref="BC13:BE15"/>
    <mergeCell ref="BF13:BG15"/>
    <mergeCell ref="BH13:BI15"/>
    <mergeCell ref="BJ13:BK15"/>
    <mergeCell ref="BL13:BM15"/>
    <mergeCell ref="BN13:BO15"/>
    <mergeCell ref="AY16:BB16"/>
    <mergeCell ref="BC16:BE16"/>
    <mergeCell ref="BF16:BG16"/>
    <mergeCell ref="BH16:BI16"/>
    <mergeCell ref="BJ16:BK16"/>
    <mergeCell ref="BL16:BM16"/>
    <mergeCell ref="BN16:BO16"/>
    <mergeCell ref="A17:B20"/>
    <mergeCell ref="D17:V19"/>
    <mergeCell ref="X17:AB20"/>
    <mergeCell ref="AC17:AF19"/>
    <mergeCell ref="AG17:AI19"/>
    <mergeCell ref="AJ17:AK19"/>
    <mergeCell ref="AL17:AM19"/>
    <mergeCell ref="AN17:AO19"/>
    <mergeCell ref="AP17:AQ19"/>
    <mergeCell ref="AR17:AS19"/>
    <mergeCell ref="AT17:AX20"/>
    <mergeCell ref="AY17:BB19"/>
    <mergeCell ref="BC17:BE19"/>
    <mergeCell ref="BF17:BG19"/>
    <mergeCell ref="BH17:BI19"/>
    <mergeCell ref="AR20:AS20"/>
    <mergeCell ref="AY20:BB20"/>
    <mergeCell ref="BC20:BE20"/>
    <mergeCell ref="BF20:BG20"/>
    <mergeCell ref="BJ17:BK19"/>
    <mergeCell ref="BL17:BM19"/>
    <mergeCell ref="BN17:BO19"/>
    <mergeCell ref="D20:V20"/>
    <mergeCell ref="AC20:AF20"/>
    <mergeCell ref="AG20:AI20"/>
    <mergeCell ref="AJ20:AK20"/>
    <mergeCell ref="AL20:AM20"/>
    <mergeCell ref="AN20:AO20"/>
    <mergeCell ref="AP20:AQ20"/>
    <mergeCell ref="AI21:AX21"/>
    <mergeCell ref="AY21:BB21"/>
    <mergeCell ref="BC21:BE21"/>
    <mergeCell ref="BF21:BG21"/>
    <mergeCell ref="BH21:BI21"/>
    <mergeCell ref="BJ21:BK21"/>
    <mergeCell ref="BF22:BG22"/>
    <mergeCell ref="BH22:BI22"/>
    <mergeCell ref="BJ22:BK22"/>
    <mergeCell ref="BL22:BM22"/>
    <mergeCell ref="BN22:BO22"/>
    <mergeCell ref="BH20:BI20"/>
    <mergeCell ref="BJ20:BK20"/>
    <mergeCell ref="BL20:BM20"/>
    <mergeCell ref="BN20:BO20"/>
    <mergeCell ref="B23:AG23"/>
    <mergeCell ref="AI23:BO23"/>
    <mergeCell ref="A24:N30"/>
    <mergeCell ref="V28:AC28"/>
    <mergeCell ref="D21:AE22"/>
    <mergeCell ref="BL21:BM21"/>
    <mergeCell ref="BN21:BO21"/>
    <mergeCell ref="AI22:AX22"/>
    <mergeCell ref="AY22:BB22"/>
    <mergeCell ref="BC22:BE22"/>
    <mergeCell ref="Q42:R42"/>
    <mergeCell ref="F35:H35"/>
    <mergeCell ref="I35:J35"/>
    <mergeCell ref="K35:L35"/>
    <mergeCell ref="M35:N35"/>
    <mergeCell ref="O35:P35"/>
    <mergeCell ref="Q35:R35"/>
    <mergeCell ref="AK48:AL48"/>
    <mergeCell ref="AM48:AN48"/>
    <mergeCell ref="AO48:AP48"/>
    <mergeCell ref="AQ48:AR48"/>
    <mergeCell ref="V36:AC36"/>
    <mergeCell ref="F42:H42"/>
    <mergeCell ref="I42:J42"/>
    <mergeCell ref="K42:L42"/>
    <mergeCell ref="M42:N42"/>
    <mergeCell ref="O42:P42"/>
    <mergeCell ref="BC48:BG48"/>
    <mergeCell ref="BH48:BI48"/>
    <mergeCell ref="BJ48:BK48"/>
    <mergeCell ref="BL48:BM48"/>
    <mergeCell ref="BN48:BO48"/>
    <mergeCell ref="V43:AC43"/>
    <mergeCell ref="A47:W49"/>
    <mergeCell ref="X47:AE49"/>
    <mergeCell ref="AS47:BB49"/>
    <mergeCell ref="AF48:AJ48"/>
  </mergeCells>
  <printOptions horizontalCentered="1"/>
  <pageMargins left="0.3937007874015748" right="0.3937007874015748" top="0.6692913385826772" bottom="0.31496062992125984" header="0.5118110236220472" footer="0.2755905511811024"/>
  <pageSetup horizontalDpi="600" verticalDpi="600" orientation="portrait" paperSize="9" scale="94" r:id="rId2"/>
  <colBreaks count="1" manualBreakCount="1">
    <brk id="67" max="65535" man="1"/>
  </colBreaks>
  <drawing r:id="rId1"/>
</worksheet>
</file>

<file path=xl/worksheets/sheet3.xml><?xml version="1.0" encoding="utf-8"?>
<worksheet xmlns="http://schemas.openxmlformats.org/spreadsheetml/2006/main" xmlns:r="http://schemas.openxmlformats.org/officeDocument/2006/relationships">
  <dimension ref="A1:BO56"/>
  <sheetViews>
    <sheetView showGridLines="0" zoomScalePageLayoutView="0" workbookViewId="0" topLeftCell="A1">
      <selection activeCell="A1" sqref="A1:AV2"/>
    </sheetView>
  </sheetViews>
  <sheetFormatPr defaultColWidth="1.4921875" defaultRowHeight="27" customHeight="1"/>
  <cols>
    <col min="1" max="2" width="1.4921875" style="8" customWidth="1"/>
    <col min="3" max="3" width="0.74609375" style="8" customWidth="1"/>
    <col min="4" max="22" width="1.4921875" style="8" customWidth="1"/>
    <col min="23" max="23" width="0.74609375" style="8" customWidth="1"/>
    <col min="24" max="16384" width="1.4921875" style="8" customWidth="1"/>
  </cols>
  <sheetData>
    <row r="1" spans="1:67" ht="27" customHeight="1">
      <c r="A1" s="443" t="s">
        <v>32</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2"/>
      <c r="AX1" s="42"/>
      <c r="AY1" s="42"/>
      <c r="AZ1" s="42"/>
      <c r="BA1" s="42"/>
      <c r="BB1" s="42"/>
      <c r="BC1" s="42"/>
      <c r="BD1" s="42"/>
      <c r="BE1" s="42"/>
      <c r="BF1" s="42"/>
      <c r="BG1" s="42"/>
      <c r="BH1" s="42"/>
      <c r="BI1" s="42"/>
      <c r="BJ1" s="42"/>
      <c r="BK1" s="42"/>
      <c r="BL1" s="42"/>
      <c r="BM1" s="42"/>
      <c r="BN1" s="42"/>
      <c r="BO1" s="42"/>
    </row>
    <row r="2" spans="1:67" ht="27" customHeight="1" thickBot="1">
      <c r="A2" s="443"/>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c r="AL2" s="443"/>
      <c r="AM2" s="443"/>
      <c r="AN2" s="443"/>
      <c r="AO2" s="443"/>
      <c r="AP2" s="443"/>
      <c r="AQ2" s="443"/>
      <c r="AR2" s="443"/>
      <c r="AS2" s="443"/>
      <c r="AT2" s="443"/>
      <c r="AU2" s="443"/>
      <c r="AV2" s="443"/>
      <c r="AW2" s="42"/>
      <c r="AX2" s="42"/>
      <c r="AY2" s="42"/>
      <c r="AZ2" s="42"/>
      <c r="BA2" s="42"/>
      <c r="BB2" s="42"/>
      <c r="BC2" s="42"/>
      <c r="BD2" s="42"/>
      <c r="BE2" s="42"/>
      <c r="BF2" s="42"/>
      <c r="BG2" s="42"/>
      <c r="BH2" s="42"/>
      <c r="BI2" s="42"/>
      <c r="BJ2" s="42"/>
      <c r="BK2" s="42"/>
      <c r="BL2" s="42"/>
      <c r="BM2" s="42"/>
      <c r="BN2" s="42"/>
      <c r="BO2" s="42"/>
    </row>
    <row r="3" spans="1:67" ht="12" customHeight="1" thickTop="1">
      <c r="A3" s="57"/>
      <c r="B3" s="57"/>
      <c r="C3" s="57"/>
      <c r="D3" s="57"/>
      <c r="E3" s="57"/>
      <c r="F3" s="57"/>
      <c r="G3" s="57"/>
      <c r="H3" s="57"/>
      <c r="I3" s="57"/>
      <c r="J3" s="57"/>
      <c r="K3" s="57"/>
      <c r="L3" s="57"/>
      <c r="M3" s="57"/>
      <c r="N3" s="57"/>
      <c r="O3" s="57"/>
      <c r="P3" s="42"/>
      <c r="Q3" s="42"/>
      <c r="R3" s="42"/>
      <c r="S3" s="42"/>
      <c r="T3" s="42"/>
      <c r="U3" s="42"/>
      <c r="V3" s="42"/>
      <c r="W3" s="42"/>
      <c r="X3" s="444" t="s">
        <v>24</v>
      </c>
      <c r="Y3" s="445"/>
      <c r="Z3" s="445"/>
      <c r="AA3" s="445"/>
      <c r="AB3" s="445"/>
      <c r="AC3" s="445"/>
      <c r="AD3" s="448"/>
      <c r="AE3" s="449"/>
      <c r="AF3" s="450"/>
      <c r="AG3" s="42"/>
      <c r="AH3" s="42"/>
      <c r="AI3" s="42"/>
      <c r="AJ3" s="42"/>
      <c r="AK3" s="57"/>
      <c r="AL3" s="57"/>
      <c r="AM3" s="57"/>
      <c r="AN3" s="57"/>
      <c r="AO3" s="57"/>
      <c r="AP3" s="57"/>
      <c r="AQ3" s="57"/>
      <c r="AR3" s="57"/>
      <c r="AS3" s="57"/>
      <c r="AT3" s="452" t="s">
        <v>3</v>
      </c>
      <c r="AU3" s="453"/>
      <c r="AV3" s="453"/>
      <c r="AW3" s="454"/>
      <c r="AX3" s="461" t="s">
        <v>37</v>
      </c>
      <c r="AY3" s="461"/>
      <c r="AZ3" s="461"/>
      <c r="BA3" s="461"/>
      <c r="BB3" s="461"/>
      <c r="BC3" s="461"/>
      <c r="BD3" s="462" t="s">
        <v>38</v>
      </c>
      <c r="BE3" s="461"/>
      <c r="BF3" s="461"/>
      <c r="BG3" s="461"/>
      <c r="BH3" s="461"/>
      <c r="BI3" s="463"/>
      <c r="BJ3" s="422" t="s">
        <v>2</v>
      </c>
      <c r="BK3" s="422"/>
      <c r="BL3" s="422"/>
      <c r="BM3" s="422"/>
      <c r="BN3" s="422"/>
      <c r="BO3" s="423"/>
    </row>
    <row r="4" spans="1:67" ht="9" customHeight="1">
      <c r="A4" s="58"/>
      <c r="B4" s="58"/>
      <c r="C4" s="58"/>
      <c r="D4" s="58"/>
      <c r="E4" s="58"/>
      <c r="F4" s="58"/>
      <c r="G4" s="58"/>
      <c r="H4" s="58"/>
      <c r="I4" s="58"/>
      <c r="J4" s="58"/>
      <c r="K4" s="58"/>
      <c r="L4" s="58"/>
      <c r="M4" s="58"/>
      <c r="N4" s="58"/>
      <c r="O4" s="58"/>
      <c r="P4" s="42"/>
      <c r="Q4" s="42"/>
      <c r="R4" s="42"/>
      <c r="S4" s="42"/>
      <c r="T4" s="42"/>
      <c r="U4" s="42"/>
      <c r="V4" s="42"/>
      <c r="W4" s="42"/>
      <c r="X4" s="435"/>
      <c r="Y4" s="436"/>
      <c r="Z4" s="436"/>
      <c r="AA4" s="436"/>
      <c r="AB4" s="436"/>
      <c r="AC4" s="436"/>
      <c r="AD4" s="383"/>
      <c r="AE4" s="360"/>
      <c r="AF4" s="439"/>
      <c r="AG4" s="42"/>
      <c r="AH4" s="42"/>
      <c r="AI4" s="42"/>
      <c r="AJ4" s="42"/>
      <c r="AK4" s="58"/>
      <c r="AL4" s="58"/>
      <c r="AM4" s="58"/>
      <c r="AN4" s="58"/>
      <c r="AO4" s="58"/>
      <c r="AP4" s="58"/>
      <c r="AQ4" s="42"/>
      <c r="AR4" s="42"/>
      <c r="AS4" s="42"/>
      <c r="AT4" s="455"/>
      <c r="AU4" s="456"/>
      <c r="AV4" s="456"/>
      <c r="AW4" s="457"/>
      <c r="AX4" s="370"/>
      <c r="AY4" s="370"/>
      <c r="AZ4" s="370"/>
      <c r="BA4" s="370"/>
      <c r="BB4" s="370"/>
      <c r="BC4" s="370"/>
      <c r="BD4" s="384"/>
      <c r="BE4" s="370"/>
      <c r="BF4" s="370"/>
      <c r="BG4" s="370"/>
      <c r="BH4" s="370"/>
      <c r="BI4" s="385"/>
      <c r="BJ4" s="424"/>
      <c r="BK4" s="424"/>
      <c r="BL4" s="424"/>
      <c r="BM4" s="424"/>
      <c r="BN4" s="424"/>
      <c r="BO4" s="425"/>
    </row>
    <row r="5" spans="1:67" ht="12" customHeight="1">
      <c r="A5" s="59"/>
      <c r="B5" s="59"/>
      <c r="C5" s="42"/>
      <c r="D5" s="42"/>
      <c r="E5" s="42"/>
      <c r="F5" s="42"/>
      <c r="G5" s="42"/>
      <c r="H5" s="42"/>
      <c r="I5" s="42"/>
      <c r="J5" s="42"/>
      <c r="K5" s="42"/>
      <c r="L5" s="42"/>
      <c r="M5" s="42"/>
      <c r="N5" s="42"/>
      <c r="O5" s="42"/>
      <c r="P5" s="42"/>
      <c r="Q5" s="42"/>
      <c r="R5" s="42"/>
      <c r="S5" s="42"/>
      <c r="T5" s="42"/>
      <c r="U5" s="42"/>
      <c r="V5" s="42"/>
      <c r="W5" s="42"/>
      <c r="X5" s="446"/>
      <c r="Y5" s="447"/>
      <c r="Z5" s="447"/>
      <c r="AA5" s="447"/>
      <c r="AB5" s="447"/>
      <c r="AC5" s="447"/>
      <c r="AD5" s="384"/>
      <c r="AE5" s="370"/>
      <c r="AF5" s="451"/>
      <c r="AG5" s="42"/>
      <c r="AH5" s="42"/>
      <c r="AI5" s="42"/>
      <c r="AJ5" s="42"/>
      <c r="AK5" s="42"/>
      <c r="AL5" s="42"/>
      <c r="AM5" s="42"/>
      <c r="AN5" s="42"/>
      <c r="AO5" s="59"/>
      <c r="AP5" s="59"/>
      <c r="AQ5" s="42"/>
      <c r="AR5" s="42"/>
      <c r="AS5" s="60"/>
      <c r="AT5" s="455"/>
      <c r="AU5" s="456"/>
      <c r="AV5" s="456"/>
      <c r="AW5" s="457"/>
      <c r="AX5" s="373"/>
      <c r="AY5" s="373"/>
      <c r="AZ5" s="373"/>
      <c r="BA5" s="373"/>
      <c r="BB5" s="373"/>
      <c r="BC5" s="373"/>
      <c r="BD5" s="382"/>
      <c r="BE5" s="373"/>
      <c r="BF5" s="373"/>
      <c r="BG5" s="373"/>
      <c r="BH5" s="373"/>
      <c r="BI5" s="381"/>
      <c r="BJ5" s="429"/>
      <c r="BK5" s="429"/>
      <c r="BL5" s="429"/>
      <c r="BM5" s="429"/>
      <c r="BN5" s="429"/>
      <c r="BO5" s="430"/>
    </row>
    <row r="6" spans="1:67" ht="12" customHeight="1">
      <c r="A6" s="59"/>
      <c r="B6" s="59"/>
      <c r="C6" s="42"/>
      <c r="D6" s="42"/>
      <c r="E6" s="42"/>
      <c r="F6" s="42"/>
      <c r="G6" s="42"/>
      <c r="H6" s="42"/>
      <c r="I6" s="42"/>
      <c r="J6" s="42"/>
      <c r="K6" s="42"/>
      <c r="L6" s="42"/>
      <c r="M6" s="42"/>
      <c r="N6" s="42"/>
      <c r="O6" s="42"/>
      <c r="P6" s="42"/>
      <c r="Q6" s="42"/>
      <c r="R6" s="42"/>
      <c r="S6" s="42"/>
      <c r="T6" s="42"/>
      <c r="U6" s="42"/>
      <c r="V6" s="42"/>
      <c r="W6" s="42"/>
      <c r="X6" s="435" t="s">
        <v>23</v>
      </c>
      <c r="Y6" s="436"/>
      <c r="Z6" s="436"/>
      <c r="AA6" s="436"/>
      <c r="AB6" s="436"/>
      <c r="AC6" s="436"/>
      <c r="AD6" s="383"/>
      <c r="AE6" s="360"/>
      <c r="AF6" s="439"/>
      <c r="AG6" s="42"/>
      <c r="AH6" s="42"/>
      <c r="AI6" s="42"/>
      <c r="AJ6" s="42"/>
      <c r="AK6" s="42"/>
      <c r="AL6" s="42"/>
      <c r="AM6" s="42"/>
      <c r="AN6" s="42"/>
      <c r="AO6" s="59"/>
      <c r="AP6" s="59"/>
      <c r="AQ6" s="42"/>
      <c r="AR6" s="42"/>
      <c r="AS6" s="60"/>
      <c r="AT6" s="455"/>
      <c r="AU6" s="456"/>
      <c r="AV6" s="456"/>
      <c r="AW6" s="457"/>
      <c r="AX6" s="360"/>
      <c r="AY6" s="360"/>
      <c r="AZ6" s="360"/>
      <c r="BA6" s="360"/>
      <c r="BB6" s="360"/>
      <c r="BC6" s="360"/>
      <c r="BD6" s="383"/>
      <c r="BE6" s="360"/>
      <c r="BF6" s="360"/>
      <c r="BG6" s="360"/>
      <c r="BH6" s="360"/>
      <c r="BI6" s="347"/>
      <c r="BJ6" s="431"/>
      <c r="BK6" s="431"/>
      <c r="BL6" s="431"/>
      <c r="BM6" s="431"/>
      <c r="BN6" s="431"/>
      <c r="BO6" s="432"/>
    </row>
    <row r="7" spans="1:67" ht="12" customHeight="1">
      <c r="A7" s="59"/>
      <c r="B7" s="59"/>
      <c r="C7" s="42"/>
      <c r="D7" s="42"/>
      <c r="E7" s="42"/>
      <c r="F7" s="42"/>
      <c r="G7" s="42"/>
      <c r="H7" s="42"/>
      <c r="I7" s="42"/>
      <c r="J7" s="42"/>
      <c r="K7" s="42"/>
      <c r="L7" s="42"/>
      <c r="M7" s="42"/>
      <c r="N7" s="42"/>
      <c r="O7" s="42"/>
      <c r="P7" s="42"/>
      <c r="Q7" s="42"/>
      <c r="R7" s="42"/>
      <c r="S7" s="42"/>
      <c r="T7" s="42"/>
      <c r="U7" s="42"/>
      <c r="V7" s="42"/>
      <c r="W7" s="42"/>
      <c r="X7" s="435"/>
      <c r="Y7" s="436"/>
      <c r="Z7" s="436"/>
      <c r="AA7" s="436"/>
      <c r="AB7" s="436"/>
      <c r="AC7" s="436"/>
      <c r="AD7" s="383"/>
      <c r="AE7" s="360"/>
      <c r="AF7" s="439"/>
      <c r="AG7" s="42"/>
      <c r="AH7" s="42"/>
      <c r="AI7" s="42"/>
      <c r="AJ7" s="42"/>
      <c r="AK7" s="42"/>
      <c r="AL7" s="42"/>
      <c r="AM7" s="42"/>
      <c r="AN7" s="42"/>
      <c r="AO7" s="59"/>
      <c r="AP7" s="59"/>
      <c r="AQ7" s="42"/>
      <c r="AR7" s="42"/>
      <c r="AS7" s="60"/>
      <c r="AT7" s="455"/>
      <c r="AU7" s="456"/>
      <c r="AV7" s="456"/>
      <c r="AW7" s="457"/>
      <c r="AX7" s="360"/>
      <c r="AY7" s="360"/>
      <c r="AZ7" s="360"/>
      <c r="BA7" s="360"/>
      <c r="BB7" s="360"/>
      <c r="BC7" s="360"/>
      <c r="BD7" s="383"/>
      <c r="BE7" s="360"/>
      <c r="BF7" s="360"/>
      <c r="BG7" s="360"/>
      <c r="BH7" s="360"/>
      <c r="BI7" s="347"/>
      <c r="BJ7" s="431"/>
      <c r="BK7" s="431"/>
      <c r="BL7" s="431"/>
      <c r="BM7" s="431"/>
      <c r="BN7" s="431"/>
      <c r="BO7" s="432"/>
    </row>
    <row r="8" spans="1:67" ht="12" customHeight="1" thickBot="1">
      <c r="A8" s="59"/>
      <c r="B8" s="59"/>
      <c r="C8" s="42"/>
      <c r="D8" s="42"/>
      <c r="E8" s="42"/>
      <c r="F8" s="42"/>
      <c r="G8" s="42"/>
      <c r="H8" s="42"/>
      <c r="I8" s="42"/>
      <c r="J8" s="42"/>
      <c r="K8" s="42"/>
      <c r="L8" s="42"/>
      <c r="M8" s="42"/>
      <c r="N8" s="42"/>
      <c r="O8" s="42"/>
      <c r="P8" s="42"/>
      <c r="Q8" s="42"/>
      <c r="R8" s="42"/>
      <c r="S8" s="42"/>
      <c r="T8" s="42"/>
      <c r="U8" s="42"/>
      <c r="V8" s="42"/>
      <c r="W8" s="42"/>
      <c r="X8" s="437"/>
      <c r="Y8" s="438"/>
      <c r="Z8" s="438"/>
      <c r="AA8" s="438"/>
      <c r="AB8" s="438"/>
      <c r="AC8" s="438"/>
      <c r="AD8" s="440"/>
      <c r="AE8" s="441"/>
      <c r="AF8" s="442"/>
      <c r="AG8" s="42"/>
      <c r="AH8" s="42"/>
      <c r="AI8" s="42"/>
      <c r="AJ8" s="42"/>
      <c r="AK8" s="42"/>
      <c r="AL8" s="42"/>
      <c r="AM8" s="42"/>
      <c r="AN8" s="42"/>
      <c r="AO8" s="59"/>
      <c r="AP8" s="59"/>
      <c r="AQ8" s="42"/>
      <c r="AR8" s="42"/>
      <c r="AS8" s="60"/>
      <c r="AT8" s="458"/>
      <c r="AU8" s="459"/>
      <c r="AV8" s="459"/>
      <c r="AW8" s="460"/>
      <c r="AX8" s="426"/>
      <c r="AY8" s="426"/>
      <c r="AZ8" s="426"/>
      <c r="BA8" s="426"/>
      <c r="BB8" s="426"/>
      <c r="BC8" s="426"/>
      <c r="BD8" s="427"/>
      <c r="BE8" s="426"/>
      <c r="BF8" s="426"/>
      <c r="BG8" s="426"/>
      <c r="BH8" s="426"/>
      <c r="BI8" s="428"/>
      <c r="BJ8" s="433"/>
      <c r="BK8" s="433"/>
      <c r="BL8" s="433"/>
      <c r="BM8" s="433"/>
      <c r="BN8" s="433"/>
      <c r="BO8" s="434"/>
    </row>
    <row r="9" ht="9" customHeight="1" thickTop="1"/>
    <row r="10" spans="29:40" ht="9" customHeight="1">
      <c r="AC10" s="9"/>
      <c r="AD10" s="9"/>
      <c r="AE10" s="9"/>
      <c r="AF10" s="9"/>
      <c r="AG10" s="9"/>
      <c r="AH10" s="9"/>
      <c r="AI10" s="9"/>
      <c r="AJ10" s="9"/>
      <c r="AK10" s="9"/>
      <c r="AL10" s="10"/>
      <c r="AM10" s="10"/>
      <c r="AN10" s="10"/>
    </row>
    <row r="11" spans="1:67" ht="20.25" customHeight="1">
      <c r="A11" s="416" t="s">
        <v>264</v>
      </c>
      <c r="B11" s="417"/>
      <c r="C11" s="417"/>
      <c r="D11" s="417"/>
      <c r="E11" s="417"/>
      <c r="F11" s="417"/>
      <c r="G11" s="417"/>
      <c r="H11" s="417"/>
      <c r="I11" s="417"/>
      <c r="J11" s="417"/>
      <c r="K11" s="417"/>
      <c r="L11" s="417"/>
      <c r="M11" s="417"/>
      <c r="N11" s="417"/>
      <c r="O11" s="417"/>
      <c r="P11" s="417"/>
      <c r="Q11" s="417"/>
      <c r="R11" s="417"/>
      <c r="S11" s="417"/>
      <c r="T11" s="417"/>
      <c r="U11" s="417"/>
      <c r="V11" s="417"/>
      <c r="W11" s="418"/>
      <c r="X11" s="408" t="s">
        <v>4</v>
      </c>
      <c r="Y11" s="408"/>
      <c r="Z11" s="408"/>
      <c r="AA11" s="408"/>
      <c r="AB11" s="408"/>
      <c r="AC11" s="408"/>
      <c r="AD11" s="408"/>
      <c r="AE11" s="408"/>
      <c r="AF11" s="408"/>
      <c r="AG11" s="408"/>
      <c r="AH11" s="408"/>
      <c r="AI11" s="408"/>
      <c r="AJ11" s="408"/>
      <c r="AK11" s="408"/>
      <c r="AL11" s="408"/>
      <c r="AM11" s="408"/>
      <c r="AN11" s="408"/>
      <c r="AO11" s="408"/>
      <c r="AP11" s="408"/>
      <c r="AQ11" s="408"/>
      <c r="AR11" s="408"/>
      <c r="AS11" s="408"/>
      <c r="AT11" s="409" t="s">
        <v>26</v>
      </c>
      <c r="AU11" s="410"/>
      <c r="AV11" s="410"/>
      <c r="AW11" s="410"/>
      <c r="AX11" s="410"/>
      <c r="AY11" s="410"/>
      <c r="AZ11" s="410"/>
      <c r="BA11" s="410"/>
      <c r="BB11" s="410"/>
      <c r="BC11" s="410"/>
      <c r="BD11" s="410"/>
      <c r="BE11" s="410"/>
      <c r="BF11" s="410"/>
      <c r="BG11" s="410"/>
      <c r="BH11" s="410"/>
      <c r="BI11" s="410"/>
      <c r="BJ11" s="410"/>
      <c r="BK11" s="410"/>
      <c r="BL11" s="410"/>
      <c r="BM11" s="410"/>
      <c r="BN11" s="410"/>
      <c r="BO11" s="411"/>
    </row>
    <row r="12" spans="1:67" ht="45" customHeight="1">
      <c r="A12" s="419"/>
      <c r="B12" s="420"/>
      <c r="C12" s="420"/>
      <c r="D12" s="420"/>
      <c r="E12" s="420"/>
      <c r="F12" s="420"/>
      <c r="G12" s="420"/>
      <c r="H12" s="420"/>
      <c r="I12" s="420"/>
      <c r="J12" s="420"/>
      <c r="K12" s="420"/>
      <c r="L12" s="420"/>
      <c r="M12" s="420"/>
      <c r="N12" s="420"/>
      <c r="O12" s="420"/>
      <c r="P12" s="420"/>
      <c r="Q12" s="420"/>
      <c r="R12" s="420"/>
      <c r="S12" s="420"/>
      <c r="T12" s="420"/>
      <c r="U12" s="420"/>
      <c r="V12" s="420"/>
      <c r="W12" s="421"/>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3"/>
      <c r="AU12" s="414"/>
      <c r="AV12" s="414"/>
      <c r="AW12" s="414"/>
      <c r="AX12" s="414"/>
      <c r="AY12" s="414"/>
      <c r="AZ12" s="414"/>
      <c r="BA12" s="414"/>
      <c r="BB12" s="414"/>
      <c r="BC12" s="414"/>
      <c r="BD12" s="414"/>
      <c r="BE12" s="414"/>
      <c r="BF12" s="414"/>
      <c r="BG12" s="414"/>
      <c r="BH12" s="414"/>
      <c r="BI12" s="414"/>
      <c r="BJ12" s="414"/>
      <c r="BK12" s="414"/>
      <c r="BL12" s="414"/>
      <c r="BM12" s="414"/>
      <c r="BN12" s="414"/>
      <c r="BO12" s="415"/>
    </row>
    <row r="13" spans="1:67" ht="15" customHeight="1">
      <c r="A13" s="400" t="s">
        <v>20</v>
      </c>
      <c r="B13" s="401"/>
      <c r="D13" s="406" t="s">
        <v>31</v>
      </c>
      <c r="E13" s="406"/>
      <c r="F13" s="406"/>
      <c r="G13" s="406"/>
      <c r="H13" s="406"/>
      <c r="I13" s="406"/>
      <c r="J13" s="406"/>
      <c r="K13" s="406"/>
      <c r="L13" s="406"/>
      <c r="M13" s="406"/>
      <c r="N13" s="406"/>
      <c r="O13" s="406"/>
      <c r="P13" s="406"/>
      <c r="Q13" s="406"/>
      <c r="R13" s="406"/>
      <c r="S13" s="406"/>
      <c r="T13" s="406"/>
      <c r="U13" s="406"/>
      <c r="V13" s="406"/>
      <c r="W13" s="12"/>
      <c r="X13" s="382" t="s">
        <v>15</v>
      </c>
      <c r="Y13" s="373"/>
      <c r="Z13" s="373"/>
      <c r="AA13" s="373"/>
      <c r="AB13" s="381"/>
      <c r="AC13" s="386" t="s">
        <v>271</v>
      </c>
      <c r="AD13" s="387"/>
      <c r="AE13" s="387"/>
      <c r="AF13" s="387"/>
      <c r="AG13" s="466">
        <f>'該当期間計算(産前14週産後8週)'!AI11</f>
      </c>
      <c r="AH13" s="466"/>
      <c r="AI13" s="466"/>
      <c r="AJ13" s="373" t="s">
        <v>5</v>
      </c>
      <c r="AK13" s="373"/>
      <c r="AL13" s="374">
        <f>'該当期間計算(産前14週産後8週)'!AK11</f>
      </c>
      <c r="AM13" s="374"/>
      <c r="AN13" s="373" t="s">
        <v>6</v>
      </c>
      <c r="AO13" s="373"/>
      <c r="AP13" s="374">
        <f>'該当期間計算(産前14週産後8週)'!AM11</f>
      </c>
      <c r="AQ13" s="374"/>
      <c r="AR13" s="373" t="s">
        <v>7</v>
      </c>
      <c r="AS13" s="381"/>
      <c r="AT13" s="382" t="s">
        <v>16</v>
      </c>
      <c r="AU13" s="373"/>
      <c r="AV13" s="373"/>
      <c r="AW13" s="373"/>
      <c r="AX13" s="381"/>
      <c r="AY13" s="386" t="s">
        <v>271</v>
      </c>
      <c r="AZ13" s="387"/>
      <c r="BA13" s="387"/>
      <c r="BB13" s="387"/>
      <c r="BC13" s="466">
        <f>'該当期間計算(産前14週産後8週)'!AP10</f>
      </c>
      <c r="BD13" s="466"/>
      <c r="BE13" s="466"/>
      <c r="BF13" s="373" t="s">
        <v>5</v>
      </c>
      <c r="BG13" s="373"/>
      <c r="BH13" s="374">
        <f>'該当期間計算(産前14週産後8週)'!AR10</f>
      </c>
      <c r="BI13" s="374"/>
      <c r="BJ13" s="373" t="s">
        <v>6</v>
      </c>
      <c r="BK13" s="373"/>
      <c r="BL13" s="374">
        <f>'該当期間計算(産前14週産後8週)'!AT10</f>
      </c>
      <c r="BM13" s="374"/>
      <c r="BN13" s="373" t="s">
        <v>7</v>
      </c>
      <c r="BO13" s="376"/>
    </row>
    <row r="14" spans="1:67" ht="15" customHeight="1">
      <c r="A14" s="402"/>
      <c r="B14" s="403"/>
      <c r="D14" s="407"/>
      <c r="E14" s="407"/>
      <c r="F14" s="407"/>
      <c r="G14" s="407"/>
      <c r="H14" s="407"/>
      <c r="I14" s="407"/>
      <c r="J14" s="407"/>
      <c r="K14" s="407"/>
      <c r="L14" s="407"/>
      <c r="M14" s="407"/>
      <c r="N14" s="407"/>
      <c r="O14" s="407"/>
      <c r="P14" s="407"/>
      <c r="Q14" s="407"/>
      <c r="R14" s="407"/>
      <c r="S14" s="407"/>
      <c r="T14" s="407"/>
      <c r="U14" s="407"/>
      <c r="V14" s="407"/>
      <c r="W14" s="15"/>
      <c r="X14" s="383"/>
      <c r="Y14" s="360"/>
      <c r="Z14" s="360"/>
      <c r="AA14" s="360"/>
      <c r="AB14" s="347"/>
      <c r="AC14" s="388"/>
      <c r="AD14" s="389"/>
      <c r="AE14" s="389"/>
      <c r="AF14" s="389"/>
      <c r="AG14" s="467"/>
      <c r="AH14" s="467"/>
      <c r="AI14" s="467"/>
      <c r="AJ14" s="360"/>
      <c r="AK14" s="360"/>
      <c r="AL14" s="375"/>
      <c r="AM14" s="375"/>
      <c r="AN14" s="360"/>
      <c r="AO14" s="360"/>
      <c r="AP14" s="375"/>
      <c r="AQ14" s="375"/>
      <c r="AR14" s="360"/>
      <c r="AS14" s="347"/>
      <c r="AT14" s="383"/>
      <c r="AU14" s="360"/>
      <c r="AV14" s="360"/>
      <c r="AW14" s="360"/>
      <c r="AX14" s="347"/>
      <c r="AY14" s="388"/>
      <c r="AZ14" s="389"/>
      <c r="BA14" s="389"/>
      <c r="BB14" s="389"/>
      <c r="BC14" s="467"/>
      <c r="BD14" s="467"/>
      <c r="BE14" s="467"/>
      <c r="BF14" s="360"/>
      <c r="BG14" s="360"/>
      <c r="BH14" s="375"/>
      <c r="BI14" s="375"/>
      <c r="BJ14" s="360"/>
      <c r="BK14" s="360"/>
      <c r="BL14" s="375"/>
      <c r="BM14" s="375"/>
      <c r="BN14" s="360"/>
      <c r="BO14" s="334"/>
    </row>
    <row r="15" spans="1:67" ht="7.5" customHeight="1">
      <c r="A15" s="402"/>
      <c r="B15" s="403"/>
      <c r="D15" s="407"/>
      <c r="E15" s="407"/>
      <c r="F15" s="407"/>
      <c r="G15" s="407"/>
      <c r="H15" s="407"/>
      <c r="I15" s="407"/>
      <c r="J15" s="407"/>
      <c r="K15" s="407"/>
      <c r="L15" s="407"/>
      <c r="M15" s="407"/>
      <c r="N15" s="407"/>
      <c r="O15" s="407"/>
      <c r="P15" s="407"/>
      <c r="Q15" s="407"/>
      <c r="R15" s="407"/>
      <c r="S15" s="407"/>
      <c r="T15" s="407"/>
      <c r="U15" s="407"/>
      <c r="V15" s="407"/>
      <c r="W15" s="15"/>
      <c r="X15" s="383"/>
      <c r="Y15" s="360"/>
      <c r="Z15" s="360"/>
      <c r="AA15" s="360"/>
      <c r="AB15" s="347"/>
      <c r="AC15" s="388"/>
      <c r="AD15" s="389"/>
      <c r="AE15" s="389"/>
      <c r="AF15" s="389"/>
      <c r="AG15" s="467"/>
      <c r="AH15" s="467"/>
      <c r="AI15" s="467"/>
      <c r="AJ15" s="360"/>
      <c r="AK15" s="360"/>
      <c r="AL15" s="375"/>
      <c r="AM15" s="375"/>
      <c r="AN15" s="360"/>
      <c r="AO15" s="360"/>
      <c r="AP15" s="375"/>
      <c r="AQ15" s="375"/>
      <c r="AR15" s="360"/>
      <c r="AS15" s="347"/>
      <c r="AT15" s="383"/>
      <c r="AU15" s="360"/>
      <c r="AV15" s="360"/>
      <c r="AW15" s="360"/>
      <c r="AX15" s="347"/>
      <c r="AY15" s="388"/>
      <c r="AZ15" s="389"/>
      <c r="BA15" s="389"/>
      <c r="BB15" s="389"/>
      <c r="BC15" s="467"/>
      <c r="BD15" s="467"/>
      <c r="BE15" s="467"/>
      <c r="BF15" s="360"/>
      <c r="BG15" s="360"/>
      <c r="BH15" s="375"/>
      <c r="BI15" s="375"/>
      <c r="BJ15" s="360"/>
      <c r="BK15" s="360"/>
      <c r="BL15" s="375"/>
      <c r="BM15" s="375"/>
      <c r="BN15" s="360"/>
      <c r="BO15" s="334"/>
    </row>
    <row r="16" spans="1:67" ht="22.5" customHeight="1">
      <c r="A16" s="404"/>
      <c r="B16" s="405"/>
      <c r="D16" s="377" t="s">
        <v>33</v>
      </c>
      <c r="E16" s="377"/>
      <c r="F16" s="377"/>
      <c r="G16" s="377"/>
      <c r="H16" s="377"/>
      <c r="I16" s="377"/>
      <c r="J16" s="377"/>
      <c r="K16" s="377"/>
      <c r="L16" s="377"/>
      <c r="M16" s="377"/>
      <c r="N16" s="377"/>
      <c r="O16" s="377"/>
      <c r="P16" s="377"/>
      <c r="Q16" s="377"/>
      <c r="R16" s="377"/>
      <c r="S16" s="377"/>
      <c r="T16" s="377"/>
      <c r="U16" s="377"/>
      <c r="V16" s="377"/>
      <c r="W16" s="16"/>
      <c r="X16" s="384"/>
      <c r="Y16" s="370"/>
      <c r="Z16" s="370"/>
      <c r="AA16" s="370"/>
      <c r="AB16" s="385"/>
      <c r="AC16" s="378" t="s">
        <v>272</v>
      </c>
      <c r="AD16" s="379"/>
      <c r="AE16" s="379"/>
      <c r="AF16" s="379"/>
      <c r="AG16" s="465">
        <f>'該当期間計算(産前14週産後8週)'!AI18</f>
      </c>
      <c r="AH16" s="465"/>
      <c r="AI16" s="465"/>
      <c r="AJ16" s="370" t="s">
        <v>5</v>
      </c>
      <c r="AK16" s="370"/>
      <c r="AL16" s="371">
        <f>'該当期間計算(産前14週産後8週)'!AK18</f>
      </c>
      <c r="AM16" s="371"/>
      <c r="AN16" s="370" t="s">
        <v>77</v>
      </c>
      <c r="AO16" s="370"/>
      <c r="AP16" s="371">
        <f>'該当期間計算(産前14週産後8週)'!AM18</f>
      </c>
      <c r="AQ16" s="371"/>
      <c r="AR16" s="370" t="s">
        <v>27</v>
      </c>
      <c r="AS16" s="385"/>
      <c r="AT16" s="384"/>
      <c r="AU16" s="370"/>
      <c r="AV16" s="370"/>
      <c r="AW16" s="370"/>
      <c r="AX16" s="385"/>
      <c r="AY16" s="378" t="s">
        <v>272</v>
      </c>
      <c r="AZ16" s="379"/>
      <c r="BA16" s="379"/>
      <c r="BB16" s="379"/>
      <c r="BC16" s="465">
        <f>'該当期間計算(産前14週産後8週)'!AP17</f>
      </c>
      <c r="BD16" s="465"/>
      <c r="BE16" s="465"/>
      <c r="BF16" s="370" t="s">
        <v>5</v>
      </c>
      <c r="BG16" s="370"/>
      <c r="BH16" s="371">
        <f>'該当期間計算(産前14週産後8週)'!AR17</f>
      </c>
      <c r="BI16" s="371"/>
      <c r="BJ16" s="370" t="s">
        <v>77</v>
      </c>
      <c r="BK16" s="370"/>
      <c r="BL16" s="371">
        <f>'該当期間計算(産前14週産後8週)'!AT17</f>
      </c>
      <c r="BM16" s="371"/>
      <c r="BN16" s="370" t="s">
        <v>27</v>
      </c>
      <c r="BO16" s="372"/>
    </row>
    <row r="17" spans="1:67" ht="15" customHeight="1">
      <c r="A17" s="392" t="s">
        <v>21</v>
      </c>
      <c r="B17" s="393"/>
      <c r="C17" s="17"/>
      <c r="D17" s="398" t="s">
        <v>44</v>
      </c>
      <c r="E17" s="398"/>
      <c r="F17" s="398"/>
      <c r="G17" s="398"/>
      <c r="H17" s="398"/>
      <c r="I17" s="398"/>
      <c r="J17" s="398"/>
      <c r="K17" s="398"/>
      <c r="L17" s="398"/>
      <c r="M17" s="398"/>
      <c r="N17" s="398"/>
      <c r="O17" s="398"/>
      <c r="P17" s="398"/>
      <c r="Q17" s="398"/>
      <c r="R17" s="398"/>
      <c r="S17" s="398"/>
      <c r="T17" s="398"/>
      <c r="U17" s="398"/>
      <c r="V17" s="398"/>
      <c r="W17" s="12"/>
      <c r="X17" s="373" t="s">
        <v>15</v>
      </c>
      <c r="Y17" s="373"/>
      <c r="Z17" s="373"/>
      <c r="AA17" s="373"/>
      <c r="AB17" s="381"/>
      <c r="AC17" s="386" t="s">
        <v>271</v>
      </c>
      <c r="AD17" s="387"/>
      <c r="AE17" s="387"/>
      <c r="AF17" s="387"/>
      <c r="AG17" s="466">
        <f>'該当期間計算(産前14週産後8週)'!AI11</f>
      </c>
      <c r="AH17" s="466"/>
      <c r="AI17" s="466"/>
      <c r="AJ17" s="373" t="s">
        <v>5</v>
      </c>
      <c r="AK17" s="373"/>
      <c r="AL17" s="374">
        <f>'該当期間計算(産前14週産後8週)'!AK11</f>
      </c>
      <c r="AM17" s="374"/>
      <c r="AN17" s="373" t="s">
        <v>6</v>
      </c>
      <c r="AO17" s="373"/>
      <c r="AP17" s="374">
        <f>'該当期間計算(産前14週産後8週)'!AM11</f>
      </c>
      <c r="AQ17" s="374"/>
      <c r="AR17" s="373" t="s">
        <v>7</v>
      </c>
      <c r="AS17" s="381"/>
      <c r="AT17" s="382" t="s">
        <v>16</v>
      </c>
      <c r="AU17" s="373"/>
      <c r="AV17" s="373"/>
      <c r="AW17" s="373"/>
      <c r="AX17" s="381"/>
      <c r="AY17" s="386" t="s">
        <v>271</v>
      </c>
      <c r="AZ17" s="387"/>
      <c r="BA17" s="387"/>
      <c r="BB17" s="387"/>
      <c r="BC17" s="466">
        <f>'該当期間計算(産前14週産後8週)'!AP10</f>
      </c>
      <c r="BD17" s="466"/>
      <c r="BE17" s="466"/>
      <c r="BF17" s="373" t="s">
        <v>5</v>
      </c>
      <c r="BG17" s="373"/>
      <c r="BH17" s="374">
        <f>'該当期間計算(産前14週産後8週)'!AR10</f>
      </c>
      <c r="BI17" s="374"/>
      <c r="BJ17" s="373" t="s">
        <v>6</v>
      </c>
      <c r="BK17" s="373"/>
      <c r="BL17" s="374">
        <f>'該当期間計算(産前14週産後8週)'!AT10</f>
      </c>
      <c r="BM17" s="374"/>
      <c r="BN17" s="373" t="s">
        <v>7</v>
      </c>
      <c r="BO17" s="376"/>
    </row>
    <row r="18" spans="1:67" ht="15" customHeight="1">
      <c r="A18" s="394"/>
      <c r="B18" s="395"/>
      <c r="C18" s="18"/>
      <c r="D18" s="399"/>
      <c r="E18" s="399"/>
      <c r="F18" s="399"/>
      <c r="G18" s="399"/>
      <c r="H18" s="399"/>
      <c r="I18" s="399"/>
      <c r="J18" s="399"/>
      <c r="K18" s="399"/>
      <c r="L18" s="399"/>
      <c r="M18" s="399"/>
      <c r="N18" s="399"/>
      <c r="O18" s="399"/>
      <c r="P18" s="399"/>
      <c r="Q18" s="399"/>
      <c r="R18" s="399"/>
      <c r="S18" s="399"/>
      <c r="T18" s="399"/>
      <c r="U18" s="399"/>
      <c r="V18" s="399"/>
      <c r="W18" s="15"/>
      <c r="X18" s="360"/>
      <c r="Y18" s="360"/>
      <c r="Z18" s="360"/>
      <c r="AA18" s="360"/>
      <c r="AB18" s="347"/>
      <c r="AC18" s="388"/>
      <c r="AD18" s="389"/>
      <c r="AE18" s="389"/>
      <c r="AF18" s="389"/>
      <c r="AG18" s="467"/>
      <c r="AH18" s="467"/>
      <c r="AI18" s="467"/>
      <c r="AJ18" s="360"/>
      <c r="AK18" s="360"/>
      <c r="AL18" s="375"/>
      <c r="AM18" s="375"/>
      <c r="AN18" s="360"/>
      <c r="AO18" s="360"/>
      <c r="AP18" s="375"/>
      <c r="AQ18" s="375"/>
      <c r="AR18" s="360"/>
      <c r="AS18" s="347"/>
      <c r="AT18" s="383"/>
      <c r="AU18" s="360"/>
      <c r="AV18" s="360"/>
      <c r="AW18" s="360"/>
      <c r="AX18" s="347"/>
      <c r="AY18" s="388"/>
      <c r="AZ18" s="389"/>
      <c r="BA18" s="389"/>
      <c r="BB18" s="389"/>
      <c r="BC18" s="467"/>
      <c r="BD18" s="467"/>
      <c r="BE18" s="467"/>
      <c r="BF18" s="360"/>
      <c r="BG18" s="360"/>
      <c r="BH18" s="375"/>
      <c r="BI18" s="375"/>
      <c r="BJ18" s="360"/>
      <c r="BK18" s="360"/>
      <c r="BL18" s="375"/>
      <c r="BM18" s="375"/>
      <c r="BN18" s="360"/>
      <c r="BO18" s="334"/>
    </row>
    <row r="19" spans="1:67" ht="7.5" customHeight="1">
      <c r="A19" s="394"/>
      <c r="B19" s="395"/>
      <c r="C19" s="18"/>
      <c r="D19" s="399"/>
      <c r="E19" s="399"/>
      <c r="F19" s="399"/>
      <c r="G19" s="399"/>
      <c r="H19" s="399"/>
      <c r="I19" s="399"/>
      <c r="J19" s="399"/>
      <c r="K19" s="399"/>
      <c r="L19" s="399"/>
      <c r="M19" s="399"/>
      <c r="N19" s="399"/>
      <c r="O19" s="399"/>
      <c r="P19" s="399"/>
      <c r="Q19" s="399"/>
      <c r="R19" s="399"/>
      <c r="S19" s="399"/>
      <c r="T19" s="399"/>
      <c r="U19" s="399"/>
      <c r="V19" s="399"/>
      <c r="W19" s="15"/>
      <c r="X19" s="360"/>
      <c r="Y19" s="360"/>
      <c r="Z19" s="360"/>
      <c r="AA19" s="360"/>
      <c r="AB19" s="347"/>
      <c r="AC19" s="388"/>
      <c r="AD19" s="389"/>
      <c r="AE19" s="389"/>
      <c r="AF19" s="389"/>
      <c r="AG19" s="467"/>
      <c r="AH19" s="467"/>
      <c r="AI19" s="467"/>
      <c r="AJ19" s="360"/>
      <c r="AK19" s="360"/>
      <c r="AL19" s="375"/>
      <c r="AM19" s="375"/>
      <c r="AN19" s="360"/>
      <c r="AO19" s="360"/>
      <c r="AP19" s="375"/>
      <c r="AQ19" s="375"/>
      <c r="AR19" s="360"/>
      <c r="AS19" s="347"/>
      <c r="AT19" s="383"/>
      <c r="AU19" s="360"/>
      <c r="AV19" s="360"/>
      <c r="AW19" s="360"/>
      <c r="AX19" s="347"/>
      <c r="AY19" s="388"/>
      <c r="AZ19" s="389"/>
      <c r="BA19" s="389"/>
      <c r="BB19" s="389"/>
      <c r="BC19" s="467"/>
      <c r="BD19" s="467"/>
      <c r="BE19" s="467"/>
      <c r="BF19" s="360"/>
      <c r="BG19" s="360"/>
      <c r="BH19" s="375"/>
      <c r="BI19" s="375"/>
      <c r="BJ19" s="360"/>
      <c r="BK19" s="360"/>
      <c r="BL19" s="375"/>
      <c r="BM19" s="375"/>
      <c r="BN19" s="360"/>
      <c r="BO19" s="334"/>
    </row>
    <row r="20" spans="1:67" ht="22.5" customHeight="1">
      <c r="A20" s="396"/>
      <c r="B20" s="397"/>
      <c r="C20" s="19"/>
      <c r="D20" s="377" t="s">
        <v>33</v>
      </c>
      <c r="E20" s="377"/>
      <c r="F20" s="377"/>
      <c r="G20" s="377"/>
      <c r="H20" s="377"/>
      <c r="I20" s="377"/>
      <c r="J20" s="377"/>
      <c r="K20" s="377"/>
      <c r="L20" s="377"/>
      <c r="M20" s="377"/>
      <c r="N20" s="377"/>
      <c r="O20" s="377"/>
      <c r="P20" s="377"/>
      <c r="Q20" s="377"/>
      <c r="R20" s="377"/>
      <c r="S20" s="377"/>
      <c r="T20" s="377"/>
      <c r="U20" s="377"/>
      <c r="V20" s="377"/>
      <c r="W20" s="16"/>
      <c r="X20" s="370"/>
      <c r="Y20" s="370"/>
      <c r="Z20" s="370"/>
      <c r="AA20" s="370"/>
      <c r="AB20" s="385"/>
      <c r="AC20" s="378" t="s">
        <v>272</v>
      </c>
      <c r="AD20" s="379"/>
      <c r="AE20" s="379"/>
      <c r="AF20" s="379"/>
      <c r="AG20" s="465">
        <f>'該当期間計算(産前14週産後8週)'!AI18</f>
      </c>
      <c r="AH20" s="465"/>
      <c r="AI20" s="465"/>
      <c r="AJ20" s="370" t="s">
        <v>5</v>
      </c>
      <c r="AK20" s="370"/>
      <c r="AL20" s="371">
        <f>'該当期間計算(産前14週産後8週)'!AK18</f>
      </c>
      <c r="AM20" s="371"/>
      <c r="AN20" s="370" t="s">
        <v>77</v>
      </c>
      <c r="AO20" s="370"/>
      <c r="AP20" s="371">
        <f>'該当期間計算(産前14週産後8週)'!AM18</f>
      </c>
      <c r="AQ20" s="371"/>
      <c r="AR20" s="370" t="s">
        <v>27</v>
      </c>
      <c r="AS20" s="385"/>
      <c r="AT20" s="384"/>
      <c r="AU20" s="370"/>
      <c r="AV20" s="370"/>
      <c r="AW20" s="370"/>
      <c r="AX20" s="385"/>
      <c r="AY20" s="378" t="s">
        <v>272</v>
      </c>
      <c r="AZ20" s="379"/>
      <c r="BA20" s="379"/>
      <c r="BB20" s="379"/>
      <c r="BC20" s="465">
        <f>'該当期間計算(産前14週産後8週)'!AP17</f>
      </c>
      <c r="BD20" s="465"/>
      <c r="BE20" s="465"/>
      <c r="BF20" s="370" t="s">
        <v>5</v>
      </c>
      <c r="BG20" s="370"/>
      <c r="BH20" s="371">
        <f>'該当期間計算(産前14週産後8週)'!AR17</f>
      </c>
      <c r="BI20" s="371"/>
      <c r="BJ20" s="370" t="s">
        <v>77</v>
      </c>
      <c r="BK20" s="370"/>
      <c r="BL20" s="371">
        <f>'該当期間計算(産前14週産後8週)'!AT17</f>
      </c>
      <c r="BM20" s="371"/>
      <c r="BN20" s="370" t="s">
        <v>27</v>
      </c>
      <c r="BO20" s="372"/>
    </row>
    <row r="21" spans="1:67" ht="30" customHeight="1">
      <c r="A21" s="24"/>
      <c r="B21" s="54"/>
      <c r="C21" s="28"/>
      <c r="D21" s="361" t="s">
        <v>273</v>
      </c>
      <c r="E21" s="361"/>
      <c r="F21" s="361"/>
      <c r="G21" s="361"/>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28"/>
      <c r="AG21" s="28"/>
      <c r="AH21" s="27"/>
      <c r="AI21" s="350" t="s">
        <v>34</v>
      </c>
      <c r="AJ21" s="351"/>
      <c r="AK21" s="351"/>
      <c r="AL21" s="351"/>
      <c r="AM21" s="351"/>
      <c r="AN21" s="351"/>
      <c r="AO21" s="351"/>
      <c r="AP21" s="351"/>
      <c r="AQ21" s="351"/>
      <c r="AR21" s="351"/>
      <c r="AS21" s="351"/>
      <c r="AT21" s="351"/>
      <c r="AU21" s="351"/>
      <c r="AV21" s="351"/>
      <c r="AW21" s="351"/>
      <c r="AX21" s="366"/>
      <c r="AY21" s="367" t="s">
        <v>271</v>
      </c>
      <c r="AZ21" s="368"/>
      <c r="BA21" s="368"/>
      <c r="BB21" s="368"/>
      <c r="BC21" s="464">
        <f>'該当期間計算(産前14週産後8週)'!AI9</f>
      </c>
      <c r="BD21" s="464"/>
      <c r="BE21" s="464"/>
      <c r="BF21" s="364" t="s">
        <v>5</v>
      </c>
      <c r="BG21" s="364"/>
      <c r="BH21" s="363">
        <f>'該当期間計算(産前14週産後8週)'!AK9</f>
      </c>
      <c r="BI21" s="363"/>
      <c r="BJ21" s="364" t="s">
        <v>6</v>
      </c>
      <c r="BK21" s="364"/>
      <c r="BL21" s="363">
        <f>'該当期間計算(産前14週産後8週)'!AM9</f>
      </c>
      <c r="BM21" s="363"/>
      <c r="BN21" s="364" t="s">
        <v>7</v>
      </c>
      <c r="BO21" s="365"/>
    </row>
    <row r="22" spans="1:67" ht="30" customHeight="1">
      <c r="A22" s="14"/>
      <c r="B22" s="54"/>
      <c r="C22" s="29"/>
      <c r="D22" s="362"/>
      <c r="E22" s="362"/>
      <c r="F22" s="362"/>
      <c r="G22" s="362"/>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29"/>
      <c r="AG22" s="29"/>
      <c r="AH22" s="13"/>
      <c r="AI22" s="350" t="s">
        <v>35</v>
      </c>
      <c r="AJ22" s="351"/>
      <c r="AK22" s="351"/>
      <c r="AL22" s="351"/>
      <c r="AM22" s="351"/>
      <c r="AN22" s="351"/>
      <c r="AO22" s="351"/>
      <c r="AP22" s="351"/>
      <c r="AQ22" s="351"/>
      <c r="AR22" s="351"/>
      <c r="AS22" s="351"/>
      <c r="AT22" s="351"/>
      <c r="AU22" s="351"/>
      <c r="AV22" s="351"/>
      <c r="AW22" s="351"/>
      <c r="AX22" s="366"/>
      <c r="AY22" s="367" t="s">
        <v>271</v>
      </c>
      <c r="AZ22" s="368"/>
      <c r="BA22" s="368"/>
      <c r="BB22" s="368"/>
      <c r="BC22" s="464">
        <f>'該当期間計算(産前14週産後8週)'!AI16</f>
      </c>
      <c r="BD22" s="464"/>
      <c r="BE22" s="464"/>
      <c r="BF22" s="364" t="s">
        <v>5</v>
      </c>
      <c r="BG22" s="364"/>
      <c r="BH22" s="363">
        <f>'該当期間計算(産前14週産後8週)'!AK16</f>
      </c>
      <c r="BI22" s="363"/>
      <c r="BJ22" s="364" t="s">
        <v>6</v>
      </c>
      <c r="BK22" s="364"/>
      <c r="BL22" s="363">
        <f>'該当期間計算(産前14週産後8週)'!AM16</f>
      </c>
      <c r="BM22" s="363"/>
      <c r="BN22" s="364" t="s">
        <v>7</v>
      </c>
      <c r="BO22" s="365"/>
    </row>
    <row r="23" spans="1:67" ht="30" customHeight="1">
      <c r="A23" s="24"/>
      <c r="B23" s="349" t="s">
        <v>36</v>
      </c>
      <c r="C23" s="349"/>
      <c r="D23" s="349"/>
      <c r="E23" s="349"/>
      <c r="F23" s="349"/>
      <c r="G23" s="349"/>
      <c r="H23" s="349"/>
      <c r="I23" s="349"/>
      <c r="J23" s="349"/>
      <c r="K23" s="349"/>
      <c r="L23" s="349"/>
      <c r="M23" s="349"/>
      <c r="N23" s="349"/>
      <c r="O23" s="349"/>
      <c r="P23" s="349"/>
      <c r="Q23" s="349"/>
      <c r="R23" s="349"/>
      <c r="S23" s="349"/>
      <c r="T23" s="349"/>
      <c r="U23" s="349"/>
      <c r="V23" s="349"/>
      <c r="W23" s="349"/>
      <c r="X23" s="349"/>
      <c r="Y23" s="349"/>
      <c r="Z23" s="349"/>
      <c r="AA23" s="349"/>
      <c r="AB23" s="349"/>
      <c r="AC23" s="349"/>
      <c r="AD23" s="349"/>
      <c r="AE23" s="349"/>
      <c r="AF23" s="349"/>
      <c r="AG23" s="349"/>
      <c r="AH23" s="25"/>
      <c r="AI23" s="350" t="s">
        <v>19</v>
      </c>
      <c r="AJ23" s="351"/>
      <c r="AK23" s="351"/>
      <c r="AL23" s="351"/>
      <c r="AM23" s="351"/>
      <c r="AN23" s="351"/>
      <c r="AO23" s="351"/>
      <c r="AP23" s="351"/>
      <c r="AQ23" s="351"/>
      <c r="AR23" s="351"/>
      <c r="AS23" s="351"/>
      <c r="AT23" s="351"/>
      <c r="AU23" s="351"/>
      <c r="AV23" s="351"/>
      <c r="AW23" s="351"/>
      <c r="AX23" s="351"/>
      <c r="AY23" s="351"/>
      <c r="AZ23" s="351"/>
      <c r="BA23" s="351"/>
      <c r="BB23" s="351"/>
      <c r="BC23" s="351"/>
      <c r="BD23" s="351"/>
      <c r="BE23" s="351"/>
      <c r="BF23" s="351"/>
      <c r="BG23" s="351"/>
      <c r="BH23" s="351"/>
      <c r="BI23" s="351"/>
      <c r="BJ23" s="351"/>
      <c r="BK23" s="351"/>
      <c r="BL23" s="351"/>
      <c r="BM23" s="351"/>
      <c r="BN23" s="351"/>
      <c r="BO23" s="352"/>
    </row>
    <row r="24" spans="1:67" ht="6" customHeight="1">
      <c r="A24" s="353" t="s">
        <v>28</v>
      </c>
      <c r="B24" s="354"/>
      <c r="C24" s="354"/>
      <c r="D24" s="354"/>
      <c r="E24" s="354"/>
      <c r="F24" s="354"/>
      <c r="G24" s="354"/>
      <c r="H24" s="354"/>
      <c r="I24" s="354"/>
      <c r="J24" s="354"/>
      <c r="K24" s="354"/>
      <c r="L24" s="354"/>
      <c r="M24" s="354"/>
      <c r="N24" s="355"/>
      <c r="O24" s="22"/>
      <c r="P24" s="22"/>
      <c r="Q24" s="22"/>
      <c r="R24" s="22"/>
      <c r="S24" s="22"/>
      <c r="T24" s="22"/>
      <c r="U24" s="22"/>
      <c r="V24" s="22"/>
      <c r="W24" s="22"/>
      <c r="X24" s="22"/>
      <c r="Y24" s="22"/>
      <c r="Z24" s="22"/>
      <c r="AA24" s="22"/>
      <c r="AB24" s="26"/>
      <c r="AC24" s="31"/>
      <c r="AD24" s="31"/>
      <c r="AE24" s="31"/>
      <c r="AF24" s="31"/>
      <c r="AG24" s="30"/>
      <c r="AH24" s="30"/>
      <c r="AI24" s="30"/>
      <c r="AJ24" s="30"/>
      <c r="AK24" s="30"/>
      <c r="AL24" s="30"/>
      <c r="AM24" s="30"/>
      <c r="AN24" s="30"/>
      <c r="AO24" s="30"/>
      <c r="AP24" s="30"/>
      <c r="AQ24" s="30"/>
      <c r="AR24" s="30"/>
      <c r="AS24" s="30"/>
      <c r="AT24" s="32"/>
      <c r="AU24" s="32"/>
      <c r="AV24" s="32"/>
      <c r="AW24" s="32"/>
      <c r="AX24" s="32"/>
      <c r="AY24" s="32"/>
      <c r="AZ24" s="32"/>
      <c r="BA24" s="32"/>
      <c r="BB24" s="32"/>
      <c r="BC24" s="32"/>
      <c r="BD24" s="32"/>
      <c r="BE24" s="32"/>
      <c r="BF24" s="32"/>
      <c r="BG24" s="32"/>
      <c r="BH24" s="32"/>
      <c r="BI24" s="32"/>
      <c r="BJ24" s="32"/>
      <c r="BK24" s="32"/>
      <c r="BL24" s="32"/>
      <c r="BM24" s="32"/>
      <c r="BN24" s="32"/>
      <c r="BO24" s="33"/>
    </row>
    <row r="25" spans="1:67" ht="16.5" customHeight="1">
      <c r="A25" s="356"/>
      <c r="B25" s="354"/>
      <c r="C25" s="354"/>
      <c r="D25" s="354"/>
      <c r="E25" s="354"/>
      <c r="F25" s="354"/>
      <c r="G25" s="354"/>
      <c r="H25" s="354"/>
      <c r="I25" s="354"/>
      <c r="J25" s="354"/>
      <c r="K25" s="354"/>
      <c r="L25" s="354"/>
      <c r="M25" s="354"/>
      <c r="N25" s="355"/>
      <c r="O25" s="23" t="s">
        <v>30</v>
      </c>
      <c r="P25" s="34"/>
      <c r="Q25" s="35"/>
      <c r="R25" s="34"/>
      <c r="S25" s="34"/>
      <c r="T25" s="34"/>
      <c r="U25" s="34"/>
      <c r="V25" s="34"/>
      <c r="W25" s="34"/>
      <c r="X25" s="35"/>
      <c r="Y25" s="34"/>
      <c r="Z25" s="34"/>
      <c r="AA25" s="34"/>
      <c r="AB25" s="34"/>
      <c r="AC25" s="34"/>
      <c r="AD25" s="34"/>
      <c r="AE25" s="34"/>
      <c r="AF25" s="34"/>
      <c r="AG25" s="34"/>
      <c r="AH25" s="34"/>
      <c r="AI25" s="34"/>
      <c r="AJ25" s="34"/>
      <c r="AK25" s="34"/>
      <c r="AL25" s="34"/>
      <c r="AM25" s="34"/>
      <c r="AN25" s="34"/>
      <c r="AO25" s="34"/>
      <c r="AP25" s="34"/>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6"/>
    </row>
    <row r="26" spans="1:67" ht="16.5" customHeight="1">
      <c r="A26" s="356"/>
      <c r="B26" s="354"/>
      <c r="C26" s="354"/>
      <c r="D26" s="354"/>
      <c r="E26" s="354"/>
      <c r="F26" s="354"/>
      <c r="G26" s="354"/>
      <c r="H26" s="354"/>
      <c r="I26" s="354"/>
      <c r="J26" s="354"/>
      <c r="K26" s="354"/>
      <c r="L26" s="354"/>
      <c r="M26" s="354"/>
      <c r="N26" s="355"/>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5"/>
      <c r="BL26" s="35"/>
      <c r="BM26" s="35"/>
      <c r="BN26" s="35"/>
      <c r="BO26" s="36"/>
    </row>
    <row r="27" spans="1:67" ht="16.5" customHeight="1">
      <c r="A27" s="356"/>
      <c r="B27" s="354"/>
      <c r="C27" s="354"/>
      <c r="D27" s="354"/>
      <c r="E27" s="354"/>
      <c r="F27" s="354"/>
      <c r="G27" s="354"/>
      <c r="H27" s="354"/>
      <c r="I27" s="354"/>
      <c r="J27" s="354"/>
      <c r="K27" s="354"/>
      <c r="L27" s="354"/>
      <c r="M27" s="354"/>
      <c r="N27" s="355"/>
      <c r="O27" s="38"/>
      <c r="P27" s="38"/>
      <c r="Q27" s="35"/>
      <c r="R27" s="35"/>
      <c r="S27" s="35"/>
      <c r="T27" s="35"/>
      <c r="U27" s="35"/>
      <c r="V27" s="35"/>
      <c r="W27" s="35"/>
      <c r="X27" s="35"/>
      <c r="Y27" s="35"/>
      <c r="Z27" s="35"/>
      <c r="AA27" s="35"/>
      <c r="AB27" s="35"/>
      <c r="AC27" s="35"/>
      <c r="AD27" s="35"/>
      <c r="AE27" s="35" t="s">
        <v>12</v>
      </c>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6"/>
    </row>
    <row r="28" spans="1:67" ht="16.5" customHeight="1">
      <c r="A28" s="356"/>
      <c r="B28" s="354"/>
      <c r="C28" s="354"/>
      <c r="D28" s="354"/>
      <c r="E28" s="354"/>
      <c r="F28" s="354"/>
      <c r="G28" s="354"/>
      <c r="H28" s="354"/>
      <c r="I28" s="354"/>
      <c r="J28" s="354"/>
      <c r="K28" s="354"/>
      <c r="L28" s="354"/>
      <c r="M28" s="354"/>
      <c r="N28" s="355"/>
      <c r="O28" s="35"/>
      <c r="P28" s="35"/>
      <c r="Q28" s="35"/>
      <c r="R28" s="35"/>
      <c r="S28" s="35"/>
      <c r="T28" s="35"/>
      <c r="U28" s="35"/>
      <c r="V28" s="360" t="s">
        <v>29</v>
      </c>
      <c r="W28" s="360"/>
      <c r="X28" s="360"/>
      <c r="Y28" s="360"/>
      <c r="Z28" s="360"/>
      <c r="AA28" s="360"/>
      <c r="AB28" s="360"/>
      <c r="AC28" s="360"/>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6"/>
    </row>
    <row r="29" spans="1:67" ht="16.5" customHeight="1">
      <c r="A29" s="356"/>
      <c r="B29" s="354"/>
      <c r="C29" s="354"/>
      <c r="D29" s="354"/>
      <c r="E29" s="354"/>
      <c r="F29" s="354"/>
      <c r="G29" s="354"/>
      <c r="H29" s="354"/>
      <c r="I29" s="354"/>
      <c r="J29" s="354"/>
      <c r="K29" s="354"/>
      <c r="L29" s="354"/>
      <c r="M29" s="354"/>
      <c r="N29" s="355"/>
      <c r="O29" s="35"/>
      <c r="P29" s="35"/>
      <c r="Q29" s="35"/>
      <c r="R29" s="35"/>
      <c r="S29" s="35"/>
      <c r="T29" s="35"/>
      <c r="U29" s="35"/>
      <c r="V29" s="35"/>
      <c r="W29" s="35"/>
      <c r="X29" s="35"/>
      <c r="Y29" s="35"/>
      <c r="Z29" s="35"/>
      <c r="AA29" s="35"/>
      <c r="AB29" s="35"/>
      <c r="AC29" s="35"/>
      <c r="AD29" s="35"/>
      <c r="AE29" s="35" t="s">
        <v>10</v>
      </c>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7"/>
      <c r="BM29" s="37"/>
      <c r="BN29" s="35"/>
      <c r="BO29" s="36"/>
    </row>
    <row r="30" spans="1:67" ht="16.5" customHeight="1">
      <c r="A30" s="357"/>
      <c r="B30" s="358"/>
      <c r="C30" s="358"/>
      <c r="D30" s="358"/>
      <c r="E30" s="358"/>
      <c r="F30" s="358"/>
      <c r="G30" s="358"/>
      <c r="H30" s="358"/>
      <c r="I30" s="358"/>
      <c r="J30" s="358"/>
      <c r="K30" s="358"/>
      <c r="L30" s="358"/>
      <c r="M30" s="358"/>
      <c r="N30" s="35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40"/>
    </row>
    <row r="31" spans="1:67" ht="6" customHeight="1">
      <c r="A31" s="41"/>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6"/>
    </row>
    <row r="32" spans="1:67" ht="16.5" customHeight="1">
      <c r="A32" s="41" t="s">
        <v>14</v>
      </c>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6"/>
    </row>
    <row r="33" spans="1:67" ht="16.5" customHeight="1">
      <c r="A33" s="41" t="s">
        <v>22</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6"/>
    </row>
    <row r="34" spans="1:67" ht="10.5" customHeight="1">
      <c r="A34" s="41"/>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6"/>
    </row>
    <row r="35" spans="1:67" ht="16.5" customHeight="1">
      <c r="A35" s="41"/>
      <c r="B35" s="42" t="s">
        <v>271</v>
      </c>
      <c r="C35" s="42"/>
      <c r="E35" s="42"/>
      <c r="F35" s="333"/>
      <c r="G35" s="333"/>
      <c r="H35" s="333"/>
      <c r="I35" s="333" t="s">
        <v>5</v>
      </c>
      <c r="J35" s="333"/>
      <c r="K35" s="333"/>
      <c r="L35" s="333"/>
      <c r="M35" s="333" t="s">
        <v>6</v>
      </c>
      <c r="N35" s="333"/>
      <c r="O35" s="348"/>
      <c r="P35" s="348"/>
      <c r="Q35" s="333" t="s">
        <v>7</v>
      </c>
      <c r="R35" s="333"/>
      <c r="S35" s="42"/>
      <c r="T35" s="42"/>
      <c r="U35" s="42"/>
      <c r="V35" s="42"/>
      <c r="W35" s="42"/>
      <c r="X35" s="42"/>
      <c r="Y35" s="42"/>
      <c r="Z35" s="42"/>
      <c r="AA35" s="42"/>
      <c r="AB35" s="42"/>
      <c r="AC35" s="42"/>
      <c r="AD35" s="42"/>
      <c r="AE35" s="42" t="s">
        <v>8</v>
      </c>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36"/>
    </row>
    <row r="36" spans="1:67" ht="16.5" customHeight="1">
      <c r="A36" s="41"/>
      <c r="B36" s="42"/>
      <c r="C36" s="42"/>
      <c r="D36" s="42"/>
      <c r="E36" s="42"/>
      <c r="F36" s="42"/>
      <c r="G36" s="42"/>
      <c r="H36" s="42"/>
      <c r="I36" s="42"/>
      <c r="J36" s="42"/>
      <c r="K36" s="42"/>
      <c r="L36" s="42"/>
      <c r="M36" s="42"/>
      <c r="N36" s="42"/>
      <c r="O36" s="42"/>
      <c r="P36" s="42"/>
      <c r="Q36" s="42"/>
      <c r="R36" s="42"/>
      <c r="S36" s="42"/>
      <c r="T36" s="42"/>
      <c r="U36" s="42"/>
      <c r="V36" s="333" t="s">
        <v>9</v>
      </c>
      <c r="W36" s="333"/>
      <c r="X36" s="333"/>
      <c r="Y36" s="333"/>
      <c r="Z36" s="333"/>
      <c r="AA36" s="333"/>
      <c r="AB36" s="333"/>
      <c r="AC36" s="333"/>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36"/>
    </row>
    <row r="37" spans="1:67" ht="16.5" customHeight="1">
      <c r="A37" s="41"/>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t="s">
        <v>10</v>
      </c>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233"/>
      <c r="BM37" s="233"/>
      <c r="BN37" s="232"/>
      <c r="BO37" s="36"/>
    </row>
    <row r="38" spans="1:67" ht="16.5" customHeight="1">
      <c r="A38" s="41"/>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36"/>
    </row>
    <row r="39" spans="1:67" ht="6" customHeight="1">
      <c r="A39" s="43"/>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5"/>
    </row>
    <row r="40" spans="1:67" ht="16.5" customHeight="1">
      <c r="A40" s="41" t="s">
        <v>11</v>
      </c>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36"/>
    </row>
    <row r="41" spans="1:67" ht="10.5" customHeight="1">
      <c r="A41" s="41"/>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36"/>
    </row>
    <row r="42" spans="1:67" ht="16.5" customHeight="1">
      <c r="A42" s="41"/>
      <c r="B42" s="42" t="s">
        <v>271</v>
      </c>
      <c r="C42" s="42"/>
      <c r="E42" s="42"/>
      <c r="F42" s="333"/>
      <c r="G42" s="333"/>
      <c r="H42" s="333"/>
      <c r="I42" s="333" t="s">
        <v>5</v>
      </c>
      <c r="J42" s="333"/>
      <c r="K42" s="333"/>
      <c r="L42" s="333"/>
      <c r="M42" s="333" t="s">
        <v>6</v>
      </c>
      <c r="N42" s="333"/>
      <c r="O42" s="348"/>
      <c r="P42" s="348"/>
      <c r="Q42" s="333" t="s">
        <v>7</v>
      </c>
      <c r="R42" s="333"/>
      <c r="S42" s="42"/>
      <c r="T42" s="42"/>
      <c r="U42" s="42"/>
      <c r="V42" s="42"/>
      <c r="W42" s="42"/>
      <c r="X42" s="42"/>
      <c r="Y42" s="42"/>
      <c r="Z42" s="42"/>
      <c r="AA42" s="42"/>
      <c r="AB42" s="42"/>
      <c r="AC42" s="42"/>
      <c r="AD42" s="42"/>
      <c r="AE42" s="42" t="s">
        <v>12</v>
      </c>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36"/>
    </row>
    <row r="43" spans="1:67" ht="16.5" customHeight="1">
      <c r="A43" s="41"/>
      <c r="B43" s="42"/>
      <c r="C43" s="42"/>
      <c r="D43" s="42"/>
      <c r="E43" s="42"/>
      <c r="F43" s="42"/>
      <c r="G43" s="42"/>
      <c r="H43" s="42"/>
      <c r="I43" s="42"/>
      <c r="J43" s="42"/>
      <c r="K43" s="42"/>
      <c r="L43" s="42"/>
      <c r="M43" s="42"/>
      <c r="N43" s="42"/>
      <c r="O43" s="42"/>
      <c r="P43" s="42"/>
      <c r="Q43" s="42"/>
      <c r="R43" s="42"/>
      <c r="S43" s="42"/>
      <c r="T43" s="42"/>
      <c r="U43" s="42"/>
      <c r="V43" s="333" t="s">
        <v>13</v>
      </c>
      <c r="W43" s="333"/>
      <c r="X43" s="333"/>
      <c r="Y43" s="333"/>
      <c r="Z43" s="333"/>
      <c r="AA43" s="333"/>
      <c r="AB43" s="333"/>
      <c r="AC43" s="333"/>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36"/>
    </row>
    <row r="44" spans="1:67" ht="16.5" customHeight="1">
      <c r="A44" s="41"/>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t="s">
        <v>10</v>
      </c>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37"/>
      <c r="BM44" s="37"/>
      <c r="BN44" s="232"/>
      <c r="BO44" s="36"/>
    </row>
    <row r="45" spans="1:67" ht="16.5" customHeight="1">
      <c r="A45" s="46"/>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8"/>
    </row>
    <row r="46" spans="1:67" ht="12" customHeight="1">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row>
    <row r="47" spans="1:67" ht="12" customHeight="1">
      <c r="A47" s="335" t="s">
        <v>18</v>
      </c>
      <c r="B47" s="336"/>
      <c r="C47" s="336"/>
      <c r="D47" s="336"/>
      <c r="E47" s="336"/>
      <c r="F47" s="336"/>
      <c r="G47" s="336"/>
      <c r="H47" s="336"/>
      <c r="I47" s="336"/>
      <c r="J47" s="336"/>
      <c r="K47" s="336"/>
      <c r="L47" s="336"/>
      <c r="M47" s="336"/>
      <c r="N47" s="336"/>
      <c r="O47" s="336"/>
      <c r="P47" s="336"/>
      <c r="Q47" s="336"/>
      <c r="R47" s="336"/>
      <c r="S47" s="336"/>
      <c r="T47" s="336"/>
      <c r="U47" s="336"/>
      <c r="V47" s="336"/>
      <c r="W47" s="336"/>
      <c r="X47" s="341" t="s">
        <v>0</v>
      </c>
      <c r="Y47" s="342"/>
      <c r="Z47" s="342"/>
      <c r="AA47" s="342"/>
      <c r="AB47" s="342"/>
      <c r="AC47" s="342"/>
      <c r="AD47" s="342"/>
      <c r="AE47" s="342"/>
      <c r="AF47" s="1" t="s">
        <v>17</v>
      </c>
      <c r="AG47" s="50"/>
      <c r="AH47" s="50"/>
      <c r="AI47" s="50"/>
      <c r="AJ47" s="50"/>
      <c r="AK47" s="50"/>
      <c r="AL47" s="49"/>
      <c r="AM47" s="49"/>
      <c r="AN47" s="49"/>
      <c r="AO47" s="50"/>
      <c r="AP47" s="49"/>
      <c r="AQ47" s="50"/>
      <c r="AR47" s="51"/>
      <c r="AS47" s="342" t="s">
        <v>1</v>
      </c>
      <c r="AT47" s="342"/>
      <c r="AU47" s="342"/>
      <c r="AV47" s="342"/>
      <c r="AW47" s="342"/>
      <c r="AX47" s="342"/>
      <c r="AY47" s="342"/>
      <c r="AZ47" s="342"/>
      <c r="BA47" s="342"/>
      <c r="BB47" s="342"/>
      <c r="BC47" s="1" t="s">
        <v>17</v>
      </c>
      <c r="BD47" s="1"/>
      <c r="BE47" s="1"/>
      <c r="BF47" s="1"/>
      <c r="BG47" s="50"/>
      <c r="BH47" s="50"/>
      <c r="BI47" s="3"/>
      <c r="BJ47" s="7"/>
      <c r="BK47" s="7"/>
      <c r="BL47" s="7"/>
      <c r="BM47" s="7"/>
      <c r="BN47" s="7"/>
      <c r="BO47" s="4"/>
    </row>
    <row r="48" spans="1:67" ht="16.5" customHeight="1">
      <c r="A48" s="337"/>
      <c r="B48" s="338"/>
      <c r="C48" s="338"/>
      <c r="D48" s="338"/>
      <c r="E48" s="338"/>
      <c r="F48" s="338"/>
      <c r="G48" s="338"/>
      <c r="H48" s="338"/>
      <c r="I48" s="338"/>
      <c r="J48" s="338"/>
      <c r="K48" s="338"/>
      <c r="L48" s="338"/>
      <c r="M48" s="338"/>
      <c r="N48" s="338"/>
      <c r="O48" s="338"/>
      <c r="P48" s="338"/>
      <c r="Q48" s="338"/>
      <c r="R48" s="338"/>
      <c r="S48" s="338"/>
      <c r="T48" s="338"/>
      <c r="U48" s="338"/>
      <c r="V48" s="338"/>
      <c r="W48" s="338"/>
      <c r="X48" s="343"/>
      <c r="Y48" s="344"/>
      <c r="Z48" s="344"/>
      <c r="AA48" s="344"/>
      <c r="AB48" s="344"/>
      <c r="AC48" s="344"/>
      <c r="AD48" s="344"/>
      <c r="AE48" s="344"/>
      <c r="AF48" s="333" t="s">
        <v>271</v>
      </c>
      <c r="AG48" s="333"/>
      <c r="AH48" s="333"/>
      <c r="AI48" s="333"/>
      <c r="AJ48" s="333"/>
      <c r="AK48" s="333"/>
      <c r="AL48" s="333"/>
      <c r="AM48" s="333" t="s">
        <v>5</v>
      </c>
      <c r="AN48" s="333"/>
      <c r="AO48" s="333"/>
      <c r="AP48" s="333"/>
      <c r="AQ48" s="333" t="s">
        <v>6</v>
      </c>
      <c r="AR48" s="347"/>
      <c r="AS48" s="344"/>
      <c r="AT48" s="344"/>
      <c r="AU48" s="344"/>
      <c r="AV48" s="344"/>
      <c r="AW48" s="344"/>
      <c r="AX48" s="344"/>
      <c r="AY48" s="344"/>
      <c r="AZ48" s="344"/>
      <c r="BA48" s="344"/>
      <c r="BB48" s="344"/>
      <c r="BC48" s="333" t="s">
        <v>271</v>
      </c>
      <c r="BD48" s="333"/>
      <c r="BE48" s="333"/>
      <c r="BF48" s="333"/>
      <c r="BG48" s="333"/>
      <c r="BH48" s="333"/>
      <c r="BI48" s="333"/>
      <c r="BJ48" s="333" t="s">
        <v>5</v>
      </c>
      <c r="BK48" s="333"/>
      <c r="BL48" s="333"/>
      <c r="BM48" s="333"/>
      <c r="BN48" s="333" t="s">
        <v>6</v>
      </c>
      <c r="BO48" s="334"/>
    </row>
    <row r="49" spans="1:67" s="11" customFormat="1" ht="10.5" customHeight="1">
      <c r="A49" s="339"/>
      <c r="B49" s="340"/>
      <c r="C49" s="340"/>
      <c r="D49" s="340"/>
      <c r="E49" s="340"/>
      <c r="F49" s="340"/>
      <c r="G49" s="340"/>
      <c r="H49" s="340"/>
      <c r="I49" s="340"/>
      <c r="J49" s="340"/>
      <c r="K49" s="340"/>
      <c r="L49" s="340"/>
      <c r="M49" s="340"/>
      <c r="N49" s="340"/>
      <c r="O49" s="340"/>
      <c r="P49" s="340"/>
      <c r="Q49" s="340"/>
      <c r="R49" s="340"/>
      <c r="S49" s="340"/>
      <c r="T49" s="340"/>
      <c r="U49" s="340"/>
      <c r="V49" s="340"/>
      <c r="W49" s="340"/>
      <c r="X49" s="345"/>
      <c r="Y49" s="346"/>
      <c r="Z49" s="346"/>
      <c r="AA49" s="346"/>
      <c r="AB49" s="346"/>
      <c r="AC49" s="346"/>
      <c r="AD49" s="346"/>
      <c r="AE49" s="346"/>
      <c r="AF49" s="52"/>
      <c r="AG49" s="52"/>
      <c r="AH49" s="52"/>
      <c r="AI49" s="52"/>
      <c r="AJ49" s="52"/>
      <c r="AK49" s="52"/>
      <c r="AL49" s="52"/>
      <c r="AM49" s="52"/>
      <c r="AN49" s="52"/>
      <c r="AO49" s="52"/>
      <c r="AP49" s="52"/>
      <c r="AQ49" s="52"/>
      <c r="AR49" s="53"/>
      <c r="AS49" s="346"/>
      <c r="AT49" s="346"/>
      <c r="AU49" s="346"/>
      <c r="AV49" s="346"/>
      <c r="AW49" s="346"/>
      <c r="AX49" s="346"/>
      <c r="AY49" s="346"/>
      <c r="AZ49" s="346"/>
      <c r="BA49" s="346"/>
      <c r="BB49" s="346"/>
      <c r="BC49" s="5"/>
      <c r="BD49" s="5"/>
      <c r="BE49" s="5"/>
      <c r="BF49" s="5"/>
      <c r="BG49" s="5"/>
      <c r="BH49" s="5"/>
      <c r="BI49" s="5"/>
      <c r="BJ49" s="5"/>
      <c r="BK49" s="5"/>
      <c r="BL49" s="5"/>
      <c r="BM49" s="5"/>
      <c r="BN49" s="5"/>
      <c r="BO49" s="6"/>
    </row>
    <row r="50" spans="1:67" s="11" customFormat="1" ht="12" customHeight="1">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s="21" customFormat="1" ht="16.5" customHeight="1">
      <c r="A51" s="55" t="s">
        <v>25</v>
      </c>
      <c r="B51" s="55"/>
      <c r="C51" s="55"/>
      <c r="D51" s="55"/>
      <c r="F51" s="55">
        <v>1</v>
      </c>
      <c r="G51" s="55"/>
      <c r="H51" s="55"/>
      <c r="I51" s="55"/>
      <c r="J51" s="55" t="s">
        <v>42</v>
      </c>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row>
    <row r="52" spans="1:67" s="20" customFormat="1" ht="16.5" customHeight="1">
      <c r="A52" s="55"/>
      <c r="B52" s="55"/>
      <c r="C52" s="55"/>
      <c r="D52" s="55"/>
      <c r="E52" s="21"/>
      <c r="F52" s="55"/>
      <c r="G52" s="55"/>
      <c r="H52" s="55"/>
      <c r="I52" s="55"/>
      <c r="J52" s="2" t="s">
        <v>43</v>
      </c>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6"/>
      <c r="AM52" s="56"/>
      <c r="AN52" s="56"/>
      <c r="AO52" s="56"/>
      <c r="AP52" s="56"/>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row>
    <row r="53" spans="1:67" s="20" customFormat="1" ht="16.5" customHeight="1">
      <c r="A53" s="55"/>
      <c r="B53" s="55"/>
      <c r="C53" s="55"/>
      <c r="D53" s="55"/>
      <c r="E53" s="21"/>
      <c r="F53" s="55"/>
      <c r="G53" s="55"/>
      <c r="H53" s="55"/>
      <c r="I53" s="55"/>
      <c r="J53" s="2" t="s">
        <v>45</v>
      </c>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6"/>
      <c r="AM53" s="56"/>
      <c r="AN53" s="56"/>
      <c r="AO53" s="56"/>
      <c r="AP53" s="56"/>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row>
    <row r="54" spans="1:67" s="20" customFormat="1" ht="16.5" customHeight="1">
      <c r="A54" s="55"/>
      <c r="B54" s="55"/>
      <c r="C54" s="55"/>
      <c r="D54" s="55"/>
      <c r="F54" s="55">
        <v>2</v>
      </c>
      <c r="G54" s="55"/>
      <c r="H54" s="55"/>
      <c r="I54" s="55"/>
      <c r="J54" s="55" t="s">
        <v>39</v>
      </c>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6"/>
      <c r="AM54" s="56"/>
      <c r="AN54" s="56"/>
      <c r="AO54" s="56"/>
      <c r="AP54" s="56"/>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row>
    <row r="55" spans="1:67" s="20" customFormat="1" ht="18" customHeight="1">
      <c r="A55" s="55"/>
      <c r="B55" s="55"/>
      <c r="C55" s="55"/>
      <c r="D55" s="55"/>
      <c r="F55" s="55"/>
      <c r="G55" s="55"/>
      <c r="H55" s="55"/>
      <c r="I55" s="55"/>
      <c r="J55" s="55" t="s">
        <v>40</v>
      </c>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6"/>
      <c r="AL55" s="56"/>
      <c r="AM55" s="56"/>
      <c r="AN55" s="56"/>
      <c r="AO55" s="56"/>
      <c r="AP55" s="56"/>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row>
    <row r="56" spans="1:18" s="20" customFormat="1" ht="18" customHeight="1">
      <c r="A56" s="55"/>
      <c r="B56" s="55"/>
      <c r="C56" s="55"/>
      <c r="D56" s="55"/>
      <c r="F56" s="55">
        <v>3</v>
      </c>
      <c r="G56" s="55"/>
      <c r="H56" s="55"/>
      <c r="I56" s="55"/>
      <c r="J56" s="55" t="s">
        <v>41</v>
      </c>
      <c r="L56" s="55"/>
      <c r="M56" s="55"/>
      <c r="N56" s="55"/>
      <c r="O56" s="55"/>
      <c r="P56" s="55"/>
      <c r="Q56" s="55"/>
      <c r="R56" s="55"/>
    </row>
    <row r="57" ht="18" customHeight="1"/>
  </sheetData>
  <sheetProtection/>
  <mergeCells count="132">
    <mergeCell ref="A1:AV2"/>
    <mergeCell ref="X3:AC5"/>
    <mergeCell ref="AD3:AF5"/>
    <mergeCell ref="AT3:AW8"/>
    <mergeCell ref="AX3:BC4"/>
    <mergeCell ref="BD3:BI4"/>
    <mergeCell ref="BJ3:BO4"/>
    <mergeCell ref="AX5:BC8"/>
    <mergeCell ref="BD5:BI8"/>
    <mergeCell ref="BJ5:BO8"/>
    <mergeCell ref="X6:AC8"/>
    <mergeCell ref="AD6:AF8"/>
    <mergeCell ref="X11:AS11"/>
    <mergeCell ref="AT11:BO11"/>
    <mergeCell ref="X12:AS12"/>
    <mergeCell ref="AT12:BO12"/>
    <mergeCell ref="A11:W11"/>
    <mergeCell ref="A12:W12"/>
    <mergeCell ref="A13:B16"/>
    <mergeCell ref="D13:V15"/>
    <mergeCell ref="X13:AB16"/>
    <mergeCell ref="AC13:AF15"/>
    <mergeCell ref="AG13:AI15"/>
    <mergeCell ref="AJ13:AK15"/>
    <mergeCell ref="D16:V16"/>
    <mergeCell ref="AC16:AF16"/>
    <mergeCell ref="AG16:AI16"/>
    <mergeCell ref="AJ16:AK16"/>
    <mergeCell ref="AL13:AM15"/>
    <mergeCell ref="AN13:AO15"/>
    <mergeCell ref="AP13:AQ15"/>
    <mergeCell ref="AR13:AS15"/>
    <mergeCell ref="AT13:AX16"/>
    <mergeCell ref="AY13:BB15"/>
    <mergeCell ref="AL16:AM16"/>
    <mergeCell ref="AN16:AO16"/>
    <mergeCell ref="AP16:AQ16"/>
    <mergeCell ref="AR16:AS16"/>
    <mergeCell ref="BC13:BE15"/>
    <mergeCell ref="BF13:BG15"/>
    <mergeCell ref="BH13:BI15"/>
    <mergeCell ref="BJ13:BK15"/>
    <mergeCell ref="BL13:BM15"/>
    <mergeCell ref="BN13:BO15"/>
    <mergeCell ref="AY16:BB16"/>
    <mergeCell ref="BC16:BE16"/>
    <mergeCell ref="BF16:BG16"/>
    <mergeCell ref="BH16:BI16"/>
    <mergeCell ref="BJ16:BK16"/>
    <mergeCell ref="BL16:BM16"/>
    <mergeCell ref="BN16:BO16"/>
    <mergeCell ref="A17:B20"/>
    <mergeCell ref="D17:V19"/>
    <mergeCell ref="X17:AB20"/>
    <mergeCell ref="AC17:AF19"/>
    <mergeCell ref="AG17:AI19"/>
    <mergeCell ref="AJ17:AK19"/>
    <mergeCell ref="AL17:AM19"/>
    <mergeCell ref="AN17:AO19"/>
    <mergeCell ref="AP17:AQ19"/>
    <mergeCell ref="AR17:AS19"/>
    <mergeCell ref="AT17:AX20"/>
    <mergeCell ref="AY17:BB19"/>
    <mergeCell ref="BC17:BE19"/>
    <mergeCell ref="BF17:BG19"/>
    <mergeCell ref="BH17:BI19"/>
    <mergeCell ref="AR20:AS20"/>
    <mergeCell ref="AY20:BB20"/>
    <mergeCell ref="BC20:BE20"/>
    <mergeCell ref="BF20:BG20"/>
    <mergeCell ref="BJ17:BK19"/>
    <mergeCell ref="BL17:BM19"/>
    <mergeCell ref="BN17:BO19"/>
    <mergeCell ref="D20:V20"/>
    <mergeCell ref="AC20:AF20"/>
    <mergeCell ref="AG20:AI20"/>
    <mergeCell ref="AJ20:AK20"/>
    <mergeCell ref="AL20:AM20"/>
    <mergeCell ref="AN20:AO20"/>
    <mergeCell ref="AP20:AQ20"/>
    <mergeCell ref="AI21:AX21"/>
    <mergeCell ref="AY21:BB21"/>
    <mergeCell ref="BC21:BE21"/>
    <mergeCell ref="BF21:BG21"/>
    <mergeCell ref="BH21:BI21"/>
    <mergeCell ref="BJ21:BK21"/>
    <mergeCell ref="BF22:BG22"/>
    <mergeCell ref="BH22:BI22"/>
    <mergeCell ref="BJ22:BK22"/>
    <mergeCell ref="BL22:BM22"/>
    <mergeCell ref="BN22:BO22"/>
    <mergeCell ref="BH20:BI20"/>
    <mergeCell ref="BJ20:BK20"/>
    <mergeCell ref="BL20:BM20"/>
    <mergeCell ref="BN20:BO20"/>
    <mergeCell ref="B23:AG23"/>
    <mergeCell ref="AI23:BO23"/>
    <mergeCell ref="A24:N30"/>
    <mergeCell ref="V28:AC28"/>
    <mergeCell ref="D21:AE22"/>
    <mergeCell ref="BL21:BM21"/>
    <mergeCell ref="BN21:BO21"/>
    <mergeCell ref="AI22:AX22"/>
    <mergeCell ref="AY22:BB22"/>
    <mergeCell ref="BC22:BE22"/>
    <mergeCell ref="Q42:R42"/>
    <mergeCell ref="F35:H35"/>
    <mergeCell ref="I35:J35"/>
    <mergeCell ref="K35:L35"/>
    <mergeCell ref="M35:N35"/>
    <mergeCell ref="O35:P35"/>
    <mergeCell ref="Q35:R35"/>
    <mergeCell ref="AK48:AL48"/>
    <mergeCell ref="AM48:AN48"/>
    <mergeCell ref="AO48:AP48"/>
    <mergeCell ref="AQ48:AR48"/>
    <mergeCell ref="V36:AC36"/>
    <mergeCell ref="F42:H42"/>
    <mergeCell ref="I42:J42"/>
    <mergeCell ref="K42:L42"/>
    <mergeCell ref="M42:N42"/>
    <mergeCell ref="O42:P42"/>
    <mergeCell ref="BC48:BG48"/>
    <mergeCell ref="BH48:BI48"/>
    <mergeCell ref="BJ48:BK48"/>
    <mergeCell ref="BL48:BM48"/>
    <mergeCell ref="BN48:BO48"/>
    <mergeCell ref="V43:AC43"/>
    <mergeCell ref="A47:W49"/>
    <mergeCell ref="X47:AE49"/>
    <mergeCell ref="AS47:BB49"/>
    <mergeCell ref="AF48:AJ48"/>
  </mergeCells>
  <printOptions horizontalCentered="1"/>
  <pageMargins left="0.3937007874015748" right="0.3937007874015748" top="0.6692913385826772" bottom="0.31496062992125984" header="0.5118110236220472" footer="0.2755905511811024"/>
  <pageSetup horizontalDpi="600" verticalDpi="600" orientation="portrait" paperSize="9" scale="94" r:id="rId2"/>
  <colBreaks count="1" manualBreakCount="1">
    <brk id="67" max="65535" man="1"/>
  </colBreaks>
  <drawing r:id="rId1"/>
</worksheet>
</file>

<file path=xl/worksheets/sheet4.xml><?xml version="1.0" encoding="utf-8"?>
<worksheet xmlns="http://schemas.openxmlformats.org/spreadsheetml/2006/main" xmlns:r="http://schemas.openxmlformats.org/officeDocument/2006/relationships">
  <dimension ref="B2:U74"/>
  <sheetViews>
    <sheetView showGridLines="0" zoomScalePageLayoutView="0" workbookViewId="0" topLeftCell="A1">
      <selection activeCell="B2" sqref="B2:U2"/>
    </sheetView>
  </sheetViews>
  <sheetFormatPr defaultColWidth="9.00390625" defaultRowHeight="13.5"/>
  <cols>
    <col min="1" max="1" width="5.25390625" style="76" customWidth="1"/>
    <col min="2" max="2" width="4.75390625" style="77" customWidth="1"/>
    <col min="3" max="3" width="7.50390625" style="76" customWidth="1"/>
    <col min="4" max="5" width="6.25390625" style="76" customWidth="1"/>
    <col min="6" max="6" width="7.50390625" style="76" customWidth="1"/>
    <col min="7" max="7" width="6.25390625" style="76" customWidth="1"/>
    <col min="8" max="8" width="6.25390625" style="177" customWidth="1"/>
    <col min="9" max="9" width="6.25390625" style="76" customWidth="1"/>
    <col min="10" max="10" width="7.75390625" style="76" bestFit="1" customWidth="1"/>
    <col min="11" max="11" width="7.50390625" style="77" customWidth="1"/>
    <col min="12" max="12" width="6.25390625" style="76" customWidth="1"/>
    <col min="13" max="13" width="7.75390625" style="76" bestFit="1" customWidth="1"/>
    <col min="14" max="14" width="7.50390625" style="77" customWidth="1"/>
    <col min="15" max="16" width="6.25390625" style="77" customWidth="1"/>
    <col min="17" max="17" width="7.50390625" style="77" customWidth="1"/>
    <col min="18" max="19" width="6.25390625" style="77" customWidth="1"/>
    <col min="20" max="20" width="7.50390625" style="77" customWidth="1"/>
    <col min="21" max="21" width="4.75390625" style="77" customWidth="1"/>
    <col min="22" max="16384" width="9.00390625" style="76" customWidth="1"/>
  </cols>
  <sheetData>
    <row r="2" spans="2:21" ht="24">
      <c r="B2" s="489" t="s">
        <v>87</v>
      </c>
      <c r="C2" s="489"/>
      <c r="D2" s="489"/>
      <c r="E2" s="489"/>
      <c r="F2" s="489"/>
      <c r="G2" s="489"/>
      <c r="H2" s="489"/>
      <c r="I2" s="489"/>
      <c r="J2" s="489"/>
      <c r="K2" s="489"/>
      <c r="L2" s="489"/>
      <c r="M2" s="489"/>
      <c r="N2" s="489"/>
      <c r="O2" s="489"/>
      <c r="P2" s="489"/>
      <c r="Q2" s="489"/>
      <c r="R2" s="489"/>
      <c r="S2" s="489"/>
      <c r="T2" s="489"/>
      <c r="U2" s="489"/>
    </row>
    <row r="4" ht="13.5">
      <c r="D4" s="76" t="s">
        <v>259</v>
      </c>
    </row>
    <row r="6" spans="2:21" ht="19.5" customHeight="1">
      <c r="B6" s="490" t="s">
        <v>64</v>
      </c>
      <c r="C6" s="493" t="s">
        <v>88</v>
      </c>
      <c r="D6" s="494"/>
      <c r="E6" s="495"/>
      <c r="F6" s="493" t="s">
        <v>89</v>
      </c>
      <c r="G6" s="494"/>
      <c r="H6" s="496"/>
      <c r="I6" s="493" t="s">
        <v>90</v>
      </c>
      <c r="J6" s="494"/>
      <c r="K6" s="496"/>
      <c r="L6" s="493" t="s">
        <v>91</v>
      </c>
      <c r="M6" s="494"/>
      <c r="N6" s="496"/>
      <c r="O6" s="493" t="s">
        <v>92</v>
      </c>
      <c r="P6" s="497"/>
      <c r="Q6" s="496"/>
      <c r="R6" s="493" t="s">
        <v>93</v>
      </c>
      <c r="S6" s="497"/>
      <c r="T6" s="496"/>
      <c r="U6" s="480" t="s">
        <v>64</v>
      </c>
    </row>
    <row r="7" spans="2:21" ht="18" customHeight="1">
      <c r="B7" s="491"/>
      <c r="C7" s="483" t="s">
        <v>94</v>
      </c>
      <c r="D7" s="487" t="s">
        <v>95</v>
      </c>
      <c r="E7" s="500"/>
      <c r="F7" s="483" t="s">
        <v>94</v>
      </c>
      <c r="G7" s="487" t="s">
        <v>95</v>
      </c>
      <c r="H7" s="485"/>
      <c r="I7" s="483" t="s">
        <v>94</v>
      </c>
      <c r="J7" s="487"/>
      <c r="K7" s="485" t="s">
        <v>95</v>
      </c>
      <c r="L7" s="483" t="s">
        <v>94</v>
      </c>
      <c r="M7" s="487"/>
      <c r="N7" s="485" t="s">
        <v>95</v>
      </c>
      <c r="O7" s="472" t="s">
        <v>94</v>
      </c>
      <c r="P7" s="473"/>
      <c r="Q7" s="485" t="s">
        <v>95</v>
      </c>
      <c r="R7" s="472" t="s">
        <v>94</v>
      </c>
      <c r="S7" s="473"/>
      <c r="T7" s="485" t="s">
        <v>95</v>
      </c>
      <c r="U7" s="481"/>
    </row>
    <row r="8" spans="2:21" ht="18" customHeight="1">
      <c r="B8" s="492"/>
      <c r="C8" s="484"/>
      <c r="D8" s="488"/>
      <c r="E8" s="501"/>
      <c r="F8" s="484"/>
      <c r="G8" s="488"/>
      <c r="H8" s="486"/>
      <c r="I8" s="484"/>
      <c r="J8" s="488"/>
      <c r="K8" s="486"/>
      <c r="L8" s="484"/>
      <c r="M8" s="488"/>
      <c r="N8" s="486"/>
      <c r="O8" s="474"/>
      <c r="P8" s="475"/>
      <c r="Q8" s="486"/>
      <c r="R8" s="474"/>
      <c r="S8" s="475"/>
      <c r="T8" s="486"/>
      <c r="U8" s="482"/>
    </row>
    <row r="9" spans="2:21" ht="13.5">
      <c r="B9" s="200">
        <v>1</v>
      </c>
      <c r="C9" s="178">
        <v>42639</v>
      </c>
      <c r="D9" s="498">
        <v>42426</v>
      </c>
      <c r="E9" s="499"/>
      <c r="F9" s="178">
        <v>43035</v>
      </c>
      <c r="G9" s="179">
        <v>42458</v>
      </c>
      <c r="H9" s="180" t="s">
        <v>96</v>
      </c>
      <c r="I9" s="181">
        <v>43063</v>
      </c>
      <c r="J9" s="182" t="s">
        <v>257</v>
      </c>
      <c r="K9" s="183">
        <v>42486</v>
      </c>
      <c r="L9" s="216">
        <v>42363</v>
      </c>
      <c r="M9" s="217" t="s">
        <v>227</v>
      </c>
      <c r="N9" s="183">
        <v>42882</v>
      </c>
      <c r="O9" s="213">
        <v>42759</v>
      </c>
      <c r="P9" s="188" t="s">
        <v>113</v>
      </c>
      <c r="Q9" s="183">
        <v>42912</v>
      </c>
      <c r="R9" s="220">
        <v>42790</v>
      </c>
      <c r="S9" s="209" t="s">
        <v>114</v>
      </c>
      <c r="T9" s="183">
        <v>42943</v>
      </c>
      <c r="U9" s="203">
        <v>1</v>
      </c>
    </row>
    <row r="10" spans="2:21" ht="13.5">
      <c r="B10" s="201">
        <v>2</v>
      </c>
      <c r="C10" s="184">
        <v>42640</v>
      </c>
      <c r="D10" s="502">
        <v>42427</v>
      </c>
      <c r="E10" s="503"/>
      <c r="F10" s="184">
        <v>43036</v>
      </c>
      <c r="G10" s="185">
        <v>42459</v>
      </c>
      <c r="H10" s="186" t="s">
        <v>97</v>
      </c>
      <c r="I10" s="187">
        <v>43064</v>
      </c>
      <c r="J10" s="188" t="s">
        <v>253</v>
      </c>
      <c r="K10" s="189">
        <v>42487</v>
      </c>
      <c r="L10" s="216">
        <v>42364</v>
      </c>
      <c r="M10" s="217" t="s">
        <v>223</v>
      </c>
      <c r="N10" s="189">
        <v>42883</v>
      </c>
      <c r="O10" s="211">
        <v>42760</v>
      </c>
      <c r="P10" s="188" t="s">
        <v>117</v>
      </c>
      <c r="Q10" s="189">
        <v>42913</v>
      </c>
      <c r="R10" s="221">
        <v>42791</v>
      </c>
      <c r="S10" s="210" t="s">
        <v>118</v>
      </c>
      <c r="T10" s="189">
        <v>42944</v>
      </c>
      <c r="U10" s="204">
        <v>2</v>
      </c>
    </row>
    <row r="11" spans="2:21" ht="13.5">
      <c r="B11" s="201">
        <v>3</v>
      </c>
      <c r="C11" s="184">
        <v>42641</v>
      </c>
      <c r="D11" s="502">
        <v>42428</v>
      </c>
      <c r="E11" s="503"/>
      <c r="F11" s="184">
        <v>43037</v>
      </c>
      <c r="G11" s="185">
        <v>42460</v>
      </c>
      <c r="H11" s="186" t="s">
        <v>100</v>
      </c>
      <c r="I11" s="187">
        <v>43065</v>
      </c>
      <c r="J11" s="188" t="s">
        <v>254</v>
      </c>
      <c r="K11" s="189">
        <v>42488</v>
      </c>
      <c r="L11" s="216">
        <v>42365</v>
      </c>
      <c r="M11" s="217" t="s">
        <v>224</v>
      </c>
      <c r="N11" s="189">
        <v>42884</v>
      </c>
      <c r="O11" s="211">
        <v>42761</v>
      </c>
      <c r="P11" s="188" t="s">
        <v>121</v>
      </c>
      <c r="Q11" s="189">
        <v>42914</v>
      </c>
      <c r="R11" s="221">
        <v>42792</v>
      </c>
      <c r="S11" s="210" t="s">
        <v>122</v>
      </c>
      <c r="T11" s="189">
        <v>42945</v>
      </c>
      <c r="U11" s="204">
        <v>3</v>
      </c>
    </row>
    <row r="12" spans="2:21" ht="13.5">
      <c r="B12" s="201">
        <v>4</v>
      </c>
      <c r="C12" s="184">
        <v>42642</v>
      </c>
      <c r="D12" s="185">
        <v>42430</v>
      </c>
      <c r="E12" s="190" t="s">
        <v>103</v>
      </c>
      <c r="F12" s="184">
        <v>43038</v>
      </c>
      <c r="G12" s="185">
        <v>42461</v>
      </c>
      <c r="H12" s="186" t="s">
        <v>104</v>
      </c>
      <c r="I12" s="187">
        <v>43066</v>
      </c>
      <c r="J12" s="188" t="s">
        <v>255</v>
      </c>
      <c r="K12" s="189">
        <v>42489</v>
      </c>
      <c r="L12" s="216">
        <v>42366</v>
      </c>
      <c r="M12" s="217" t="s">
        <v>225</v>
      </c>
      <c r="N12" s="189">
        <v>42885</v>
      </c>
      <c r="O12" s="211">
        <v>42762</v>
      </c>
      <c r="P12" s="188" t="s">
        <v>125</v>
      </c>
      <c r="Q12" s="189">
        <v>42915</v>
      </c>
      <c r="R12" s="221">
        <v>42793</v>
      </c>
      <c r="S12" s="210" t="s">
        <v>126</v>
      </c>
      <c r="T12" s="189">
        <v>42946</v>
      </c>
      <c r="U12" s="204">
        <v>4</v>
      </c>
    </row>
    <row r="13" spans="2:21" ht="13.5">
      <c r="B13" s="201">
        <v>5</v>
      </c>
      <c r="C13" s="184">
        <v>42643</v>
      </c>
      <c r="D13" s="185">
        <v>42431</v>
      </c>
      <c r="E13" s="190" t="s">
        <v>107</v>
      </c>
      <c r="F13" s="184">
        <v>43039</v>
      </c>
      <c r="G13" s="185">
        <v>42462</v>
      </c>
      <c r="H13" s="186" t="s">
        <v>108</v>
      </c>
      <c r="I13" s="187">
        <v>43067</v>
      </c>
      <c r="J13" s="188" t="s">
        <v>256</v>
      </c>
      <c r="K13" s="189">
        <v>42490</v>
      </c>
      <c r="L13" s="216">
        <v>42367</v>
      </c>
      <c r="M13" s="217" t="s">
        <v>226</v>
      </c>
      <c r="N13" s="189">
        <v>42886</v>
      </c>
      <c r="O13" s="211">
        <v>42763</v>
      </c>
      <c r="P13" s="188" t="s">
        <v>129</v>
      </c>
      <c r="Q13" s="189">
        <v>42916</v>
      </c>
      <c r="R13" s="221">
        <v>42794</v>
      </c>
      <c r="S13" s="210" t="s">
        <v>130</v>
      </c>
      <c r="T13" s="189">
        <v>42947</v>
      </c>
      <c r="U13" s="204">
        <v>5</v>
      </c>
    </row>
    <row r="14" spans="2:21" ht="13.5">
      <c r="B14" s="201">
        <v>6</v>
      </c>
      <c r="C14" s="184">
        <v>42644</v>
      </c>
      <c r="D14" s="185">
        <v>42432</v>
      </c>
      <c r="E14" s="190" t="s">
        <v>111</v>
      </c>
      <c r="F14" s="184">
        <v>43040</v>
      </c>
      <c r="G14" s="185">
        <v>42463</v>
      </c>
      <c r="H14" s="186" t="s">
        <v>112</v>
      </c>
      <c r="I14" s="187">
        <v>43068</v>
      </c>
      <c r="J14" s="188" t="s">
        <v>252</v>
      </c>
      <c r="K14" s="189">
        <v>42491</v>
      </c>
      <c r="L14" s="216">
        <v>42368</v>
      </c>
      <c r="M14" s="217" t="s">
        <v>222</v>
      </c>
      <c r="N14" s="189">
        <v>42887</v>
      </c>
      <c r="O14" s="211">
        <v>42764</v>
      </c>
      <c r="P14" s="188" t="s">
        <v>133</v>
      </c>
      <c r="Q14" s="189">
        <v>42917</v>
      </c>
      <c r="R14" s="468">
        <v>42795</v>
      </c>
      <c r="S14" s="469"/>
      <c r="T14" s="189">
        <v>42948</v>
      </c>
      <c r="U14" s="204">
        <v>6</v>
      </c>
    </row>
    <row r="15" spans="2:21" ht="13.5">
      <c r="B15" s="201">
        <v>7</v>
      </c>
      <c r="C15" s="184">
        <v>42645</v>
      </c>
      <c r="D15" s="185">
        <v>42433</v>
      </c>
      <c r="E15" s="190" t="s">
        <v>115</v>
      </c>
      <c r="F15" s="184">
        <v>43041</v>
      </c>
      <c r="G15" s="185">
        <v>42464</v>
      </c>
      <c r="H15" s="186" t="s">
        <v>116</v>
      </c>
      <c r="I15" s="187">
        <v>43069</v>
      </c>
      <c r="J15" s="188" t="s">
        <v>229</v>
      </c>
      <c r="K15" s="189">
        <v>42492</v>
      </c>
      <c r="L15" s="216">
        <v>42369</v>
      </c>
      <c r="M15" s="217" t="s">
        <v>206</v>
      </c>
      <c r="N15" s="189">
        <v>42888</v>
      </c>
      <c r="O15" s="211">
        <v>42765</v>
      </c>
      <c r="P15" s="188" t="s">
        <v>136</v>
      </c>
      <c r="Q15" s="189">
        <v>42918</v>
      </c>
      <c r="R15" s="468">
        <v>42796</v>
      </c>
      <c r="S15" s="469"/>
      <c r="T15" s="189">
        <v>42949</v>
      </c>
      <c r="U15" s="204">
        <v>7</v>
      </c>
    </row>
    <row r="16" spans="2:21" ht="13.5">
      <c r="B16" s="201">
        <v>8</v>
      </c>
      <c r="C16" s="184">
        <v>42646</v>
      </c>
      <c r="D16" s="185">
        <v>42434</v>
      </c>
      <c r="E16" s="190" t="s">
        <v>119</v>
      </c>
      <c r="F16" s="184">
        <v>43042</v>
      </c>
      <c r="G16" s="185">
        <v>42465</v>
      </c>
      <c r="H16" s="186" t="s">
        <v>120</v>
      </c>
      <c r="I16" s="187">
        <v>43070</v>
      </c>
      <c r="J16" s="188" t="s">
        <v>230</v>
      </c>
      <c r="K16" s="189">
        <v>42493</v>
      </c>
      <c r="L16" s="216">
        <v>42370</v>
      </c>
      <c r="M16" s="217" t="s">
        <v>205</v>
      </c>
      <c r="N16" s="189">
        <v>42889</v>
      </c>
      <c r="O16" s="211">
        <v>42766</v>
      </c>
      <c r="P16" s="188" t="s">
        <v>139</v>
      </c>
      <c r="Q16" s="189">
        <v>42919</v>
      </c>
      <c r="R16" s="468">
        <v>42797</v>
      </c>
      <c r="S16" s="469"/>
      <c r="T16" s="189">
        <v>42950</v>
      </c>
      <c r="U16" s="204">
        <v>8</v>
      </c>
    </row>
    <row r="17" spans="2:21" ht="13.5">
      <c r="B17" s="201">
        <v>9</v>
      </c>
      <c r="C17" s="184">
        <v>42647</v>
      </c>
      <c r="D17" s="185">
        <v>42435</v>
      </c>
      <c r="E17" s="190" t="s">
        <v>123</v>
      </c>
      <c r="F17" s="184">
        <v>43043</v>
      </c>
      <c r="G17" s="185">
        <v>42466</v>
      </c>
      <c r="H17" s="186" t="s">
        <v>124</v>
      </c>
      <c r="I17" s="187">
        <v>43071</v>
      </c>
      <c r="J17" s="188" t="s">
        <v>231</v>
      </c>
      <c r="K17" s="189">
        <v>42494</v>
      </c>
      <c r="L17" s="216">
        <v>42371</v>
      </c>
      <c r="M17" s="217" t="s">
        <v>204</v>
      </c>
      <c r="N17" s="189">
        <v>42890</v>
      </c>
      <c r="O17" s="211">
        <v>42767</v>
      </c>
      <c r="P17" s="188" t="s">
        <v>142</v>
      </c>
      <c r="Q17" s="189">
        <v>42920</v>
      </c>
      <c r="R17" s="468">
        <v>42798</v>
      </c>
      <c r="S17" s="469"/>
      <c r="T17" s="189">
        <v>42951</v>
      </c>
      <c r="U17" s="204">
        <v>9</v>
      </c>
    </row>
    <row r="18" spans="2:21" ht="13.5">
      <c r="B18" s="201">
        <v>10</v>
      </c>
      <c r="C18" s="184">
        <v>42648</v>
      </c>
      <c r="D18" s="185">
        <v>42436</v>
      </c>
      <c r="E18" s="190" t="s">
        <v>127</v>
      </c>
      <c r="F18" s="184">
        <v>43044</v>
      </c>
      <c r="G18" s="185">
        <v>42467</v>
      </c>
      <c r="H18" s="186" t="s">
        <v>128</v>
      </c>
      <c r="I18" s="187">
        <v>43072</v>
      </c>
      <c r="J18" s="188" t="s">
        <v>232</v>
      </c>
      <c r="K18" s="189">
        <v>42495</v>
      </c>
      <c r="L18" s="216">
        <v>42372</v>
      </c>
      <c r="M18" s="217" t="s">
        <v>203</v>
      </c>
      <c r="N18" s="189">
        <v>42891</v>
      </c>
      <c r="O18" s="211">
        <v>42768</v>
      </c>
      <c r="P18" s="188" t="s">
        <v>145</v>
      </c>
      <c r="Q18" s="189">
        <v>42921</v>
      </c>
      <c r="R18" s="468">
        <v>42799</v>
      </c>
      <c r="S18" s="469"/>
      <c r="T18" s="189">
        <v>42952</v>
      </c>
      <c r="U18" s="204">
        <v>10</v>
      </c>
    </row>
    <row r="19" spans="2:21" ht="13.5">
      <c r="B19" s="201">
        <v>11</v>
      </c>
      <c r="C19" s="184">
        <v>42649</v>
      </c>
      <c r="D19" s="185">
        <v>42437</v>
      </c>
      <c r="E19" s="190" t="s">
        <v>131</v>
      </c>
      <c r="F19" s="184">
        <v>43045</v>
      </c>
      <c r="G19" s="185">
        <v>42468</v>
      </c>
      <c r="H19" s="186" t="s">
        <v>132</v>
      </c>
      <c r="I19" s="187">
        <v>43073</v>
      </c>
      <c r="J19" s="188" t="s">
        <v>233</v>
      </c>
      <c r="K19" s="189">
        <v>42496</v>
      </c>
      <c r="L19" s="216">
        <v>42373</v>
      </c>
      <c r="M19" s="217" t="s">
        <v>202</v>
      </c>
      <c r="N19" s="189">
        <v>42892</v>
      </c>
      <c r="O19" s="211">
        <v>42769</v>
      </c>
      <c r="P19" s="188" t="s">
        <v>148</v>
      </c>
      <c r="Q19" s="189">
        <v>42922</v>
      </c>
      <c r="R19" s="468">
        <v>42800</v>
      </c>
      <c r="S19" s="469"/>
      <c r="T19" s="189">
        <v>42953</v>
      </c>
      <c r="U19" s="204">
        <v>11</v>
      </c>
    </row>
    <row r="20" spans="2:21" ht="13.5">
      <c r="B20" s="201">
        <v>12</v>
      </c>
      <c r="C20" s="184">
        <v>42650</v>
      </c>
      <c r="D20" s="185">
        <v>42438</v>
      </c>
      <c r="E20" s="190" t="s">
        <v>134</v>
      </c>
      <c r="F20" s="184">
        <v>43046</v>
      </c>
      <c r="G20" s="185">
        <v>42469</v>
      </c>
      <c r="H20" s="186" t="s">
        <v>135</v>
      </c>
      <c r="I20" s="187">
        <v>43074</v>
      </c>
      <c r="J20" s="188" t="s">
        <v>234</v>
      </c>
      <c r="K20" s="189">
        <v>42497</v>
      </c>
      <c r="L20" s="216">
        <v>42374</v>
      </c>
      <c r="M20" s="217" t="s">
        <v>207</v>
      </c>
      <c r="N20" s="189">
        <v>42893</v>
      </c>
      <c r="O20" s="211">
        <v>42770</v>
      </c>
      <c r="P20" s="188" t="s">
        <v>151</v>
      </c>
      <c r="Q20" s="189">
        <v>42923</v>
      </c>
      <c r="R20" s="468">
        <v>42801</v>
      </c>
      <c r="S20" s="469"/>
      <c r="T20" s="189">
        <v>42954</v>
      </c>
      <c r="U20" s="204">
        <v>12</v>
      </c>
    </row>
    <row r="21" spans="2:21" ht="13.5">
      <c r="B21" s="201">
        <v>13</v>
      </c>
      <c r="C21" s="184">
        <v>42651</v>
      </c>
      <c r="D21" s="185">
        <v>42439</v>
      </c>
      <c r="E21" s="190" t="s">
        <v>137</v>
      </c>
      <c r="F21" s="184">
        <v>43047</v>
      </c>
      <c r="G21" s="185">
        <v>42470</v>
      </c>
      <c r="H21" s="186" t="s">
        <v>138</v>
      </c>
      <c r="I21" s="187">
        <v>43075</v>
      </c>
      <c r="J21" s="188" t="s">
        <v>235</v>
      </c>
      <c r="K21" s="189">
        <v>42498</v>
      </c>
      <c r="L21" s="216">
        <v>42375</v>
      </c>
      <c r="M21" s="217" t="s">
        <v>208</v>
      </c>
      <c r="N21" s="189">
        <v>42894</v>
      </c>
      <c r="O21" s="211">
        <v>42771</v>
      </c>
      <c r="P21" s="188" t="s">
        <v>154</v>
      </c>
      <c r="Q21" s="189">
        <v>42924</v>
      </c>
      <c r="R21" s="468">
        <v>42802</v>
      </c>
      <c r="S21" s="469"/>
      <c r="T21" s="189">
        <v>42955</v>
      </c>
      <c r="U21" s="204">
        <v>13</v>
      </c>
    </row>
    <row r="22" spans="2:21" ht="13.5">
      <c r="B22" s="201">
        <v>14</v>
      </c>
      <c r="C22" s="184">
        <v>42652</v>
      </c>
      <c r="D22" s="185">
        <v>42440</v>
      </c>
      <c r="E22" s="190" t="s">
        <v>140</v>
      </c>
      <c r="F22" s="184">
        <v>43048</v>
      </c>
      <c r="G22" s="185">
        <v>42471</v>
      </c>
      <c r="H22" s="186" t="s">
        <v>141</v>
      </c>
      <c r="I22" s="187">
        <v>43076</v>
      </c>
      <c r="J22" s="188" t="s">
        <v>236</v>
      </c>
      <c r="K22" s="189">
        <v>42499</v>
      </c>
      <c r="L22" s="216">
        <v>42376</v>
      </c>
      <c r="M22" s="217" t="s">
        <v>209</v>
      </c>
      <c r="N22" s="189">
        <v>42895</v>
      </c>
      <c r="O22" s="211">
        <v>42772</v>
      </c>
      <c r="P22" s="188" t="s">
        <v>157</v>
      </c>
      <c r="Q22" s="189">
        <v>42925</v>
      </c>
      <c r="R22" s="468">
        <v>42803</v>
      </c>
      <c r="S22" s="469"/>
      <c r="T22" s="189">
        <v>42956</v>
      </c>
      <c r="U22" s="204">
        <v>14</v>
      </c>
    </row>
    <row r="23" spans="2:21" ht="13.5">
      <c r="B23" s="201">
        <v>15</v>
      </c>
      <c r="C23" s="184">
        <v>42653</v>
      </c>
      <c r="D23" s="185">
        <v>42441</v>
      </c>
      <c r="E23" s="190" t="s">
        <v>143</v>
      </c>
      <c r="F23" s="184">
        <v>43049</v>
      </c>
      <c r="G23" s="185">
        <v>42472</v>
      </c>
      <c r="H23" s="186" t="s">
        <v>144</v>
      </c>
      <c r="I23" s="187">
        <v>43077</v>
      </c>
      <c r="J23" s="188" t="s">
        <v>237</v>
      </c>
      <c r="K23" s="189">
        <v>42500</v>
      </c>
      <c r="L23" s="216">
        <v>42377</v>
      </c>
      <c r="M23" s="217" t="s">
        <v>210</v>
      </c>
      <c r="N23" s="189">
        <v>42896</v>
      </c>
      <c r="O23" s="211">
        <v>42773</v>
      </c>
      <c r="P23" s="188" t="s">
        <v>160</v>
      </c>
      <c r="Q23" s="189">
        <v>42926</v>
      </c>
      <c r="R23" s="468">
        <v>42804</v>
      </c>
      <c r="S23" s="469"/>
      <c r="T23" s="189">
        <v>42957</v>
      </c>
      <c r="U23" s="204">
        <v>15</v>
      </c>
    </row>
    <row r="24" spans="2:21" ht="13.5">
      <c r="B24" s="201">
        <v>16</v>
      </c>
      <c r="C24" s="184">
        <v>42654</v>
      </c>
      <c r="D24" s="185">
        <v>42442</v>
      </c>
      <c r="E24" s="190" t="s">
        <v>146</v>
      </c>
      <c r="F24" s="184">
        <v>43050</v>
      </c>
      <c r="G24" s="185">
        <v>42473</v>
      </c>
      <c r="H24" s="186" t="s">
        <v>147</v>
      </c>
      <c r="I24" s="187">
        <v>43078</v>
      </c>
      <c r="J24" s="188" t="s">
        <v>238</v>
      </c>
      <c r="K24" s="189">
        <v>42501</v>
      </c>
      <c r="L24" s="216">
        <v>42378</v>
      </c>
      <c r="M24" s="217" t="s">
        <v>211</v>
      </c>
      <c r="N24" s="189">
        <v>42897</v>
      </c>
      <c r="O24" s="211">
        <v>42774</v>
      </c>
      <c r="P24" s="188" t="s">
        <v>163</v>
      </c>
      <c r="Q24" s="189">
        <v>42927</v>
      </c>
      <c r="R24" s="468">
        <v>42805</v>
      </c>
      <c r="S24" s="469"/>
      <c r="T24" s="189">
        <v>42958</v>
      </c>
      <c r="U24" s="204">
        <v>16</v>
      </c>
    </row>
    <row r="25" spans="2:21" ht="13.5">
      <c r="B25" s="201">
        <v>17</v>
      </c>
      <c r="C25" s="184">
        <v>42655</v>
      </c>
      <c r="D25" s="185">
        <v>42443</v>
      </c>
      <c r="E25" s="190" t="s">
        <v>149</v>
      </c>
      <c r="F25" s="184">
        <v>43051</v>
      </c>
      <c r="G25" s="185">
        <v>42474</v>
      </c>
      <c r="H25" s="186" t="s">
        <v>150</v>
      </c>
      <c r="I25" s="187">
        <v>43079</v>
      </c>
      <c r="J25" s="188" t="s">
        <v>239</v>
      </c>
      <c r="K25" s="189">
        <v>42502</v>
      </c>
      <c r="L25" s="216">
        <v>42379</v>
      </c>
      <c r="M25" s="217" t="s">
        <v>212</v>
      </c>
      <c r="N25" s="189">
        <v>42898</v>
      </c>
      <c r="O25" s="211">
        <v>42775</v>
      </c>
      <c r="P25" s="188" t="s">
        <v>166</v>
      </c>
      <c r="Q25" s="189">
        <v>42928</v>
      </c>
      <c r="R25" s="468">
        <v>42806</v>
      </c>
      <c r="S25" s="469"/>
      <c r="T25" s="189">
        <v>42959</v>
      </c>
      <c r="U25" s="204">
        <v>17</v>
      </c>
    </row>
    <row r="26" spans="2:21" ht="13.5">
      <c r="B26" s="201">
        <v>18</v>
      </c>
      <c r="C26" s="184">
        <v>42656</v>
      </c>
      <c r="D26" s="185">
        <v>42444</v>
      </c>
      <c r="E26" s="190" t="s">
        <v>152</v>
      </c>
      <c r="F26" s="184">
        <v>43052</v>
      </c>
      <c r="G26" s="185">
        <v>42475</v>
      </c>
      <c r="H26" s="186" t="s">
        <v>153</v>
      </c>
      <c r="I26" s="187">
        <v>43080</v>
      </c>
      <c r="J26" s="188" t="s">
        <v>240</v>
      </c>
      <c r="K26" s="189">
        <v>42503</v>
      </c>
      <c r="L26" s="216">
        <v>42380</v>
      </c>
      <c r="M26" s="217" t="s">
        <v>213</v>
      </c>
      <c r="N26" s="189">
        <v>42899</v>
      </c>
      <c r="O26" s="211">
        <v>42776</v>
      </c>
      <c r="P26" s="188" t="s">
        <v>169</v>
      </c>
      <c r="Q26" s="189">
        <v>42929</v>
      </c>
      <c r="R26" s="468">
        <v>42807</v>
      </c>
      <c r="S26" s="469"/>
      <c r="T26" s="189">
        <v>42960</v>
      </c>
      <c r="U26" s="204">
        <v>18</v>
      </c>
    </row>
    <row r="27" spans="2:21" ht="13.5">
      <c r="B27" s="201">
        <v>19</v>
      </c>
      <c r="C27" s="184">
        <v>42657</v>
      </c>
      <c r="D27" s="185">
        <v>42445</v>
      </c>
      <c r="E27" s="190" t="s">
        <v>155</v>
      </c>
      <c r="F27" s="184">
        <v>43053</v>
      </c>
      <c r="G27" s="185">
        <v>42476</v>
      </c>
      <c r="H27" s="186" t="s">
        <v>156</v>
      </c>
      <c r="I27" s="187">
        <v>43081</v>
      </c>
      <c r="J27" s="188" t="s">
        <v>241</v>
      </c>
      <c r="K27" s="189">
        <v>42504</v>
      </c>
      <c r="L27" s="216">
        <v>42381</v>
      </c>
      <c r="M27" s="217" t="s">
        <v>214</v>
      </c>
      <c r="N27" s="189">
        <v>42900</v>
      </c>
      <c r="O27" s="211">
        <v>42777</v>
      </c>
      <c r="P27" s="188" t="s">
        <v>172</v>
      </c>
      <c r="Q27" s="189">
        <v>42930</v>
      </c>
      <c r="R27" s="468">
        <v>42808</v>
      </c>
      <c r="S27" s="469"/>
      <c r="T27" s="189">
        <v>42961</v>
      </c>
      <c r="U27" s="204">
        <v>19</v>
      </c>
    </row>
    <row r="28" spans="2:21" ht="13.5">
      <c r="B28" s="201">
        <v>20</v>
      </c>
      <c r="C28" s="184">
        <v>42658</v>
      </c>
      <c r="D28" s="185">
        <v>42446</v>
      </c>
      <c r="E28" s="190" t="s">
        <v>158</v>
      </c>
      <c r="F28" s="184">
        <v>43054</v>
      </c>
      <c r="G28" s="185">
        <v>42477</v>
      </c>
      <c r="H28" s="186" t="s">
        <v>159</v>
      </c>
      <c r="I28" s="187">
        <v>43082</v>
      </c>
      <c r="J28" s="188" t="s">
        <v>242</v>
      </c>
      <c r="K28" s="189">
        <v>42505</v>
      </c>
      <c r="L28" s="216">
        <v>42382</v>
      </c>
      <c r="M28" s="217" t="s">
        <v>215</v>
      </c>
      <c r="N28" s="189">
        <v>42901</v>
      </c>
      <c r="O28" s="211">
        <v>42778</v>
      </c>
      <c r="P28" s="188" t="s">
        <v>175</v>
      </c>
      <c r="Q28" s="189">
        <v>42931</v>
      </c>
      <c r="R28" s="468">
        <v>42809</v>
      </c>
      <c r="S28" s="469"/>
      <c r="T28" s="189">
        <v>42962</v>
      </c>
      <c r="U28" s="204">
        <v>20</v>
      </c>
    </row>
    <row r="29" spans="2:21" ht="13.5">
      <c r="B29" s="201">
        <v>21</v>
      </c>
      <c r="C29" s="184">
        <v>42659</v>
      </c>
      <c r="D29" s="185">
        <v>42447</v>
      </c>
      <c r="E29" s="190" t="s">
        <v>161</v>
      </c>
      <c r="F29" s="184">
        <v>43055</v>
      </c>
      <c r="G29" s="185">
        <v>42478</v>
      </c>
      <c r="H29" s="186" t="s">
        <v>162</v>
      </c>
      <c r="I29" s="187">
        <v>43083</v>
      </c>
      <c r="J29" s="188" t="s">
        <v>243</v>
      </c>
      <c r="K29" s="189">
        <v>42506</v>
      </c>
      <c r="L29" s="216">
        <v>42383</v>
      </c>
      <c r="M29" s="217" t="s">
        <v>216</v>
      </c>
      <c r="N29" s="189">
        <v>42902</v>
      </c>
      <c r="O29" s="211">
        <v>42779</v>
      </c>
      <c r="P29" s="188" t="s">
        <v>178</v>
      </c>
      <c r="Q29" s="189">
        <v>42932</v>
      </c>
      <c r="R29" s="468">
        <v>42810</v>
      </c>
      <c r="S29" s="469"/>
      <c r="T29" s="189">
        <v>42963</v>
      </c>
      <c r="U29" s="204">
        <v>21</v>
      </c>
    </row>
    <row r="30" spans="2:21" ht="13.5">
      <c r="B30" s="201">
        <v>22</v>
      </c>
      <c r="C30" s="184">
        <v>42660</v>
      </c>
      <c r="D30" s="185">
        <v>42448</v>
      </c>
      <c r="E30" s="190" t="s">
        <v>164</v>
      </c>
      <c r="F30" s="184">
        <v>43056</v>
      </c>
      <c r="G30" s="185">
        <v>42479</v>
      </c>
      <c r="H30" s="186" t="s">
        <v>165</v>
      </c>
      <c r="I30" s="187">
        <v>43084</v>
      </c>
      <c r="J30" s="188" t="s">
        <v>244</v>
      </c>
      <c r="K30" s="189">
        <v>42507</v>
      </c>
      <c r="L30" s="216">
        <v>42384</v>
      </c>
      <c r="M30" s="217" t="s">
        <v>217</v>
      </c>
      <c r="N30" s="189">
        <v>42903</v>
      </c>
      <c r="O30" s="211">
        <v>42780</v>
      </c>
      <c r="P30" s="188" t="s">
        <v>181</v>
      </c>
      <c r="Q30" s="189">
        <v>42933</v>
      </c>
      <c r="R30" s="468">
        <v>42811</v>
      </c>
      <c r="S30" s="469"/>
      <c r="T30" s="189">
        <v>42964</v>
      </c>
      <c r="U30" s="204">
        <v>22</v>
      </c>
    </row>
    <row r="31" spans="2:21" ht="13.5">
      <c r="B31" s="201">
        <v>23</v>
      </c>
      <c r="C31" s="184">
        <v>42661</v>
      </c>
      <c r="D31" s="185">
        <v>42449</v>
      </c>
      <c r="E31" s="190" t="s">
        <v>167</v>
      </c>
      <c r="F31" s="184">
        <v>43057</v>
      </c>
      <c r="G31" s="185">
        <v>42480</v>
      </c>
      <c r="H31" s="186" t="s">
        <v>168</v>
      </c>
      <c r="I31" s="187">
        <v>43085</v>
      </c>
      <c r="J31" s="188" t="s">
        <v>245</v>
      </c>
      <c r="K31" s="189">
        <v>42508</v>
      </c>
      <c r="L31" s="216">
        <v>42385</v>
      </c>
      <c r="M31" s="217" t="s">
        <v>218</v>
      </c>
      <c r="N31" s="189">
        <v>42904</v>
      </c>
      <c r="O31" s="211">
        <v>42781</v>
      </c>
      <c r="P31" s="188" t="s">
        <v>184</v>
      </c>
      <c r="Q31" s="189">
        <v>42934</v>
      </c>
      <c r="R31" s="468">
        <v>42812</v>
      </c>
      <c r="S31" s="469"/>
      <c r="T31" s="189">
        <v>42965</v>
      </c>
      <c r="U31" s="204">
        <v>23</v>
      </c>
    </row>
    <row r="32" spans="2:21" ht="13.5">
      <c r="B32" s="201">
        <v>24</v>
      </c>
      <c r="C32" s="184">
        <v>42662</v>
      </c>
      <c r="D32" s="185">
        <v>42450</v>
      </c>
      <c r="E32" s="190" t="s">
        <v>170</v>
      </c>
      <c r="F32" s="184">
        <v>43058</v>
      </c>
      <c r="G32" s="185">
        <v>42481</v>
      </c>
      <c r="H32" s="186" t="s">
        <v>171</v>
      </c>
      <c r="I32" s="187">
        <v>43086</v>
      </c>
      <c r="J32" s="188" t="s">
        <v>246</v>
      </c>
      <c r="K32" s="189">
        <v>42509</v>
      </c>
      <c r="L32" s="216">
        <v>42386</v>
      </c>
      <c r="M32" s="217" t="s">
        <v>219</v>
      </c>
      <c r="N32" s="189">
        <v>42905</v>
      </c>
      <c r="O32" s="211">
        <v>42782</v>
      </c>
      <c r="P32" s="188" t="s">
        <v>187</v>
      </c>
      <c r="Q32" s="189">
        <v>42935</v>
      </c>
      <c r="R32" s="468">
        <v>42813</v>
      </c>
      <c r="S32" s="469"/>
      <c r="T32" s="189">
        <v>42966</v>
      </c>
      <c r="U32" s="204">
        <v>24</v>
      </c>
    </row>
    <row r="33" spans="2:21" ht="13.5">
      <c r="B33" s="201">
        <v>25</v>
      </c>
      <c r="C33" s="184">
        <v>42663</v>
      </c>
      <c r="D33" s="185">
        <v>42451</v>
      </c>
      <c r="E33" s="190" t="s">
        <v>173</v>
      </c>
      <c r="F33" s="184">
        <v>43059</v>
      </c>
      <c r="G33" s="185">
        <v>42482</v>
      </c>
      <c r="H33" s="186" t="s">
        <v>174</v>
      </c>
      <c r="I33" s="187">
        <v>43087</v>
      </c>
      <c r="J33" s="188" t="s">
        <v>247</v>
      </c>
      <c r="K33" s="189">
        <v>42510</v>
      </c>
      <c r="L33" s="216">
        <v>42387</v>
      </c>
      <c r="M33" s="217" t="s">
        <v>220</v>
      </c>
      <c r="N33" s="189">
        <v>42906</v>
      </c>
      <c r="O33" s="211">
        <v>42783</v>
      </c>
      <c r="P33" s="188" t="s">
        <v>189</v>
      </c>
      <c r="Q33" s="189">
        <v>42936</v>
      </c>
      <c r="R33" s="468">
        <v>42814</v>
      </c>
      <c r="S33" s="469"/>
      <c r="T33" s="189">
        <v>42967</v>
      </c>
      <c r="U33" s="204">
        <v>25</v>
      </c>
    </row>
    <row r="34" spans="2:21" ht="13.5">
      <c r="B34" s="201">
        <v>26</v>
      </c>
      <c r="C34" s="184">
        <v>42664</v>
      </c>
      <c r="D34" s="185">
        <v>42452</v>
      </c>
      <c r="E34" s="190" t="s">
        <v>176</v>
      </c>
      <c r="F34" s="184">
        <v>43060</v>
      </c>
      <c r="G34" s="185">
        <v>42483</v>
      </c>
      <c r="H34" s="186" t="s">
        <v>177</v>
      </c>
      <c r="I34" s="187">
        <v>43088</v>
      </c>
      <c r="J34" s="188" t="s">
        <v>248</v>
      </c>
      <c r="K34" s="189">
        <v>42511</v>
      </c>
      <c r="L34" s="216">
        <v>42388</v>
      </c>
      <c r="M34" s="217" t="s">
        <v>221</v>
      </c>
      <c r="N34" s="189">
        <v>42907</v>
      </c>
      <c r="O34" s="211">
        <v>42784</v>
      </c>
      <c r="P34" s="214" t="s">
        <v>191</v>
      </c>
      <c r="Q34" s="189">
        <v>42937</v>
      </c>
      <c r="R34" s="468">
        <v>42815</v>
      </c>
      <c r="S34" s="469"/>
      <c r="T34" s="189">
        <v>42968</v>
      </c>
      <c r="U34" s="204">
        <v>26</v>
      </c>
    </row>
    <row r="35" spans="2:21" ht="13.5">
      <c r="B35" s="201">
        <v>27</v>
      </c>
      <c r="C35" s="184">
        <v>42665</v>
      </c>
      <c r="D35" s="185">
        <v>42453</v>
      </c>
      <c r="E35" s="190" t="s">
        <v>179</v>
      </c>
      <c r="F35" s="184">
        <v>43061</v>
      </c>
      <c r="G35" s="185">
        <v>42484</v>
      </c>
      <c r="H35" s="186" t="s">
        <v>180</v>
      </c>
      <c r="I35" s="187">
        <v>43089</v>
      </c>
      <c r="J35" s="188" t="s">
        <v>249</v>
      </c>
      <c r="K35" s="189">
        <v>42512</v>
      </c>
      <c r="L35" s="216">
        <v>42389</v>
      </c>
      <c r="M35" s="217" t="s">
        <v>98</v>
      </c>
      <c r="N35" s="189">
        <v>42908</v>
      </c>
      <c r="O35" s="211">
        <v>42785</v>
      </c>
      <c r="P35" s="214" t="s">
        <v>201</v>
      </c>
      <c r="Q35" s="189">
        <v>42938</v>
      </c>
      <c r="R35" s="468">
        <v>42816</v>
      </c>
      <c r="S35" s="469"/>
      <c r="T35" s="189">
        <v>42969</v>
      </c>
      <c r="U35" s="204">
        <v>27</v>
      </c>
    </row>
    <row r="36" spans="2:21" ht="13.5">
      <c r="B36" s="201">
        <v>28</v>
      </c>
      <c r="C36" s="184">
        <v>42666</v>
      </c>
      <c r="D36" s="185">
        <v>42454</v>
      </c>
      <c r="E36" s="190" t="s">
        <v>182</v>
      </c>
      <c r="F36" s="184">
        <v>43062</v>
      </c>
      <c r="G36" s="185">
        <v>42485</v>
      </c>
      <c r="H36" s="186" t="s">
        <v>183</v>
      </c>
      <c r="I36" s="187">
        <v>43090</v>
      </c>
      <c r="J36" s="188" t="s">
        <v>250</v>
      </c>
      <c r="K36" s="189">
        <v>42513</v>
      </c>
      <c r="L36" s="216">
        <v>42390</v>
      </c>
      <c r="M36" s="217" t="s">
        <v>101</v>
      </c>
      <c r="N36" s="189">
        <v>42909</v>
      </c>
      <c r="O36" s="211">
        <v>42786</v>
      </c>
      <c r="P36" s="214" t="s">
        <v>99</v>
      </c>
      <c r="Q36" s="189">
        <v>42939</v>
      </c>
      <c r="R36" s="468">
        <v>42817</v>
      </c>
      <c r="S36" s="469"/>
      <c r="T36" s="189">
        <v>42970</v>
      </c>
      <c r="U36" s="204">
        <v>28</v>
      </c>
    </row>
    <row r="37" spans="2:21" ht="13.5">
      <c r="B37" s="201">
        <v>29</v>
      </c>
      <c r="C37" s="184">
        <v>42667</v>
      </c>
      <c r="D37" s="185">
        <v>42455</v>
      </c>
      <c r="E37" s="190" t="s">
        <v>185</v>
      </c>
      <c r="F37" s="184">
        <v>43063</v>
      </c>
      <c r="G37" s="502" t="s">
        <v>186</v>
      </c>
      <c r="H37" s="504"/>
      <c r="I37" s="187">
        <v>43091</v>
      </c>
      <c r="J37" s="188" t="s">
        <v>251</v>
      </c>
      <c r="K37" s="189">
        <v>42514</v>
      </c>
      <c r="L37" s="216">
        <v>42391</v>
      </c>
      <c r="M37" s="217" t="s">
        <v>105</v>
      </c>
      <c r="N37" s="189">
        <v>42910</v>
      </c>
      <c r="O37" s="211">
        <v>42787</v>
      </c>
      <c r="P37" s="214" t="s">
        <v>102</v>
      </c>
      <c r="Q37" s="189">
        <v>42940</v>
      </c>
      <c r="R37" s="468">
        <v>42818</v>
      </c>
      <c r="S37" s="469"/>
      <c r="T37" s="189">
        <v>42971</v>
      </c>
      <c r="U37" s="204">
        <v>29</v>
      </c>
    </row>
    <row r="38" spans="2:21" ht="13.5">
      <c r="B38" s="201">
        <v>30</v>
      </c>
      <c r="C38" s="184">
        <v>42668</v>
      </c>
      <c r="D38" s="185">
        <v>42456</v>
      </c>
      <c r="E38" s="190" t="s">
        <v>188</v>
      </c>
      <c r="F38" s="184"/>
      <c r="G38" s="503"/>
      <c r="H38" s="505"/>
      <c r="I38" s="187">
        <v>43092</v>
      </c>
      <c r="J38" s="188" t="s">
        <v>228</v>
      </c>
      <c r="K38" s="189">
        <v>42515</v>
      </c>
      <c r="L38" s="216">
        <v>42392</v>
      </c>
      <c r="M38" s="217" t="s">
        <v>109</v>
      </c>
      <c r="N38" s="189">
        <v>42911</v>
      </c>
      <c r="O38" s="211">
        <v>42788</v>
      </c>
      <c r="P38" s="214" t="s">
        <v>106</v>
      </c>
      <c r="Q38" s="189">
        <v>42941</v>
      </c>
      <c r="R38" s="468">
        <v>42819</v>
      </c>
      <c r="S38" s="469"/>
      <c r="T38" s="189">
        <v>42972</v>
      </c>
      <c r="U38" s="204">
        <v>30</v>
      </c>
    </row>
    <row r="39" spans="2:21" ht="13.5">
      <c r="B39" s="202">
        <v>31</v>
      </c>
      <c r="C39" s="191">
        <v>42669</v>
      </c>
      <c r="D39" s="192">
        <v>42457</v>
      </c>
      <c r="E39" s="193" t="s">
        <v>190</v>
      </c>
      <c r="F39" s="191"/>
      <c r="G39" s="506"/>
      <c r="H39" s="507"/>
      <c r="I39" s="194">
        <v>43093</v>
      </c>
      <c r="J39" s="195" t="s">
        <v>258</v>
      </c>
      <c r="K39" s="196">
        <v>42516</v>
      </c>
      <c r="L39" s="218"/>
      <c r="M39" s="219"/>
      <c r="N39" s="196"/>
      <c r="O39" s="212">
        <v>42789</v>
      </c>
      <c r="P39" s="215" t="s">
        <v>110</v>
      </c>
      <c r="Q39" s="196">
        <v>42942</v>
      </c>
      <c r="R39" s="478"/>
      <c r="S39" s="479"/>
      <c r="T39" s="197"/>
      <c r="U39" s="205">
        <v>31</v>
      </c>
    </row>
    <row r="41" spans="2:21" ht="19.5" customHeight="1">
      <c r="B41" s="490" t="s">
        <v>64</v>
      </c>
      <c r="C41" s="493" t="s">
        <v>192</v>
      </c>
      <c r="D41" s="494"/>
      <c r="E41" s="496"/>
      <c r="F41" s="493" t="s">
        <v>193</v>
      </c>
      <c r="G41" s="494"/>
      <c r="H41" s="496"/>
      <c r="I41" s="493" t="s">
        <v>194</v>
      </c>
      <c r="J41" s="494"/>
      <c r="K41" s="496"/>
      <c r="L41" s="493" t="s">
        <v>195</v>
      </c>
      <c r="M41" s="494"/>
      <c r="N41" s="496"/>
      <c r="O41" s="493" t="s">
        <v>196</v>
      </c>
      <c r="P41" s="497"/>
      <c r="Q41" s="496"/>
      <c r="R41" s="493" t="s">
        <v>197</v>
      </c>
      <c r="S41" s="497"/>
      <c r="T41" s="496"/>
      <c r="U41" s="508" t="s">
        <v>64</v>
      </c>
    </row>
    <row r="42" spans="2:21" ht="18" customHeight="1">
      <c r="B42" s="491"/>
      <c r="C42" s="483" t="s">
        <v>94</v>
      </c>
      <c r="D42" s="487" t="s">
        <v>95</v>
      </c>
      <c r="E42" s="485"/>
      <c r="F42" s="483" t="s">
        <v>94</v>
      </c>
      <c r="G42" s="487" t="s">
        <v>95</v>
      </c>
      <c r="H42" s="485"/>
      <c r="I42" s="483" t="s">
        <v>94</v>
      </c>
      <c r="J42" s="487"/>
      <c r="K42" s="485" t="s">
        <v>95</v>
      </c>
      <c r="L42" s="483" t="s">
        <v>94</v>
      </c>
      <c r="M42" s="487"/>
      <c r="N42" s="485" t="s">
        <v>95</v>
      </c>
      <c r="O42" s="472" t="s">
        <v>94</v>
      </c>
      <c r="P42" s="473"/>
      <c r="Q42" s="485" t="s">
        <v>95</v>
      </c>
      <c r="R42" s="472" t="s">
        <v>94</v>
      </c>
      <c r="S42" s="473"/>
      <c r="T42" s="485" t="s">
        <v>95</v>
      </c>
      <c r="U42" s="509"/>
    </row>
    <row r="43" spans="2:21" ht="18" customHeight="1">
      <c r="B43" s="492"/>
      <c r="C43" s="484"/>
      <c r="D43" s="488"/>
      <c r="E43" s="486"/>
      <c r="F43" s="484"/>
      <c r="G43" s="488"/>
      <c r="H43" s="486"/>
      <c r="I43" s="484"/>
      <c r="J43" s="488"/>
      <c r="K43" s="486"/>
      <c r="L43" s="484"/>
      <c r="M43" s="488"/>
      <c r="N43" s="486"/>
      <c r="O43" s="474"/>
      <c r="P43" s="475"/>
      <c r="Q43" s="486"/>
      <c r="R43" s="474"/>
      <c r="S43" s="475"/>
      <c r="T43" s="486"/>
      <c r="U43" s="510"/>
    </row>
    <row r="44" spans="2:21" ht="13.5">
      <c r="B44" s="200">
        <v>1</v>
      </c>
      <c r="C44" s="178">
        <v>42820</v>
      </c>
      <c r="D44" s="498">
        <v>42973</v>
      </c>
      <c r="E44" s="511"/>
      <c r="F44" s="178">
        <v>42851</v>
      </c>
      <c r="G44" s="498">
        <v>43004</v>
      </c>
      <c r="H44" s="511"/>
      <c r="I44" s="512">
        <v>42882</v>
      </c>
      <c r="J44" s="498"/>
      <c r="K44" s="183">
        <v>43035</v>
      </c>
      <c r="L44" s="512">
        <v>42912</v>
      </c>
      <c r="M44" s="498"/>
      <c r="N44" s="183">
        <v>43065</v>
      </c>
      <c r="O44" s="470">
        <v>42943</v>
      </c>
      <c r="P44" s="471"/>
      <c r="Q44" s="183">
        <v>43096</v>
      </c>
      <c r="R44" s="470">
        <v>42973</v>
      </c>
      <c r="S44" s="471"/>
      <c r="T44" s="183">
        <v>42761</v>
      </c>
      <c r="U44" s="206">
        <v>1</v>
      </c>
    </row>
    <row r="45" spans="2:21" ht="13.5">
      <c r="B45" s="201">
        <v>2</v>
      </c>
      <c r="C45" s="184">
        <v>42821</v>
      </c>
      <c r="D45" s="502">
        <v>42974</v>
      </c>
      <c r="E45" s="504"/>
      <c r="F45" s="184">
        <v>42852</v>
      </c>
      <c r="G45" s="502">
        <v>43005</v>
      </c>
      <c r="H45" s="504"/>
      <c r="I45" s="513">
        <v>42883</v>
      </c>
      <c r="J45" s="502"/>
      <c r="K45" s="189">
        <v>43036</v>
      </c>
      <c r="L45" s="513">
        <v>42913</v>
      </c>
      <c r="M45" s="502"/>
      <c r="N45" s="189">
        <v>43066</v>
      </c>
      <c r="O45" s="468">
        <v>42944</v>
      </c>
      <c r="P45" s="469"/>
      <c r="Q45" s="189">
        <v>43097</v>
      </c>
      <c r="R45" s="468">
        <v>42974</v>
      </c>
      <c r="S45" s="469"/>
      <c r="T45" s="189">
        <v>42762</v>
      </c>
      <c r="U45" s="207">
        <v>2</v>
      </c>
    </row>
    <row r="46" spans="2:21" ht="13.5">
      <c r="B46" s="201">
        <v>3</v>
      </c>
      <c r="C46" s="184">
        <v>42822</v>
      </c>
      <c r="D46" s="502">
        <v>42975</v>
      </c>
      <c r="E46" s="504"/>
      <c r="F46" s="184">
        <v>42853</v>
      </c>
      <c r="G46" s="502">
        <v>43006</v>
      </c>
      <c r="H46" s="504"/>
      <c r="I46" s="513">
        <v>42884</v>
      </c>
      <c r="J46" s="502"/>
      <c r="K46" s="189">
        <v>43037</v>
      </c>
      <c r="L46" s="513">
        <v>42914</v>
      </c>
      <c r="M46" s="502"/>
      <c r="N46" s="189">
        <v>43067</v>
      </c>
      <c r="O46" s="468">
        <v>42945</v>
      </c>
      <c r="P46" s="469"/>
      <c r="Q46" s="189">
        <v>43098</v>
      </c>
      <c r="R46" s="468">
        <v>42975</v>
      </c>
      <c r="S46" s="469"/>
      <c r="T46" s="189">
        <v>42763</v>
      </c>
      <c r="U46" s="207">
        <v>3</v>
      </c>
    </row>
    <row r="47" spans="2:21" ht="13.5">
      <c r="B47" s="201">
        <v>4</v>
      </c>
      <c r="C47" s="184">
        <v>42823</v>
      </c>
      <c r="D47" s="502">
        <v>42976</v>
      </c>
      <c r="E47" s="504"/>
      <c r="F47" s="184">
        <v>42854</v>
      </c>
      <c r="G47" s="502">
        <v>43007</v>
      </c>
      <c r="H47" s="504"/>
      <c r="I47" s="513">
        <v>42885</v>
      </c>
      <c r="J47" s="502"/>
      <c r="K47" s="189">
        <v>43038</v>
      </c>
      <c r="L47" s="513">
        <v>42915</v>
      </c>
      <c r="M47" s="502"/>
      <c r="N47" s="189">
        <v>43068</v>
      </c>
      <c r="O47" s="468">
        <v>42946</v>
      </c>
      <c r="P47" s="469"/>
      <c r="Q47" s="189">
        <v>43099</v>
      </c>
      <c r="R47" s="468">
        <v>42976</v>
      </c>
      <c r="S47" s="469"/>
      <c r="T47" s="189">
        <v>42764</v>
      </c>
      <c r="U47" s="207">
        <v>4</v>
      </c>
    </row>
    <row r="48" spans="2:21" ht="13.5">
      <c r="B48" s="201">
        <v>5</v>
      </c>
      <c r="C48" s="184">
        <v>42824</v>
      </c>
      <c r="D48" s="502">
        <v>42977</v>
      </c>
      <c r="E48" s="504"/>
      <c r="F48" s="184">
        <v>42855</v>
      </c>
      <c r="G48" s="502">
        <v>43008</v>
      </c>
      <c r="H48" s="504"/>
      <c r="I48" s="513">
        <v>42886</v>
      </c>
      <c r="J48" s="502"/>
      <c r="K48" s="189">
        <v>43039</v>
      </c>
      <c r="L48" s="513">
        <v>42916</v>
      </c>
      <c r="M48" s="502"/>
      <c r="N48" s="189">
        <v>43069</v>
      </c>
      <c r="O48" s="468">
        <v>42947</v>
      </c>
      <c r="P48" s="469"/>
      <c r="Q48" s="189">
        <v>43100</v>
      </c>
      <c r="R48" s="468">
        <v>42977</v>
      </c>
      <c r="S48" s="469"/>
      <c r="T48" s="189">
        <v>42765</v>
      </c>
      <c r="U48" s="207">
        <v>5</v>
      </c>
    </row>
    <row r="49" spans="2:21" ht="13.5">
      <c r="B49" s="201">
        <v>6</v>
      </c>
      <c r="C49" s="184">
        <v>42825</v>
      </c>
      <c r="D49" s="502">
        <v>42978</v>
      </c>
      <c r="E49" s="504"/>
      <c r="F49" s="184">
        <v>42856</v>
      </c>
      <c r="G49" s="502">
        <v>43009</v>
      </c>
      <c r="H49" s="504"/>
      <c r="I49" s="513">
        <v>42887</v>
      </c>
      <c r="J49" s="502"/>
      <c r="K49" s="189">
        <v>43040</v>
      </c>
      <c r="L49" s="513">
        <v>42917</v>
      </c>
      <c r="M49" s="502"/>
      <c r="N49" s="189">
        <v>43070</v>
      </c>
      <c r="O49" s="468">
        <v>42948</v>
      </c>
      <c r="P49" s="469"/>
      <c r="Q49" s="189">
        <v>43101</v>
      </c>
      <c r="R49" s="468">
        <v>42978</v>
      </c>
      <c r="S49" s="469"/>
      <c r="T49" s="189">
        <v>42766</v>
      </c>
      <c r="U49" s="207">
        <v>6</v>
      </c>
    </row>
    <row r="50" spans="2:21" ht="13.5">
      <c r="B50" s="201">
        <v>7</v>
      </c>
      <c r="C50" s="184">
        <v>42826</v>
      </c>
      <c r="D50" s="502">
        <v>42979</v>
      </c>
      <c r="E50" s="504"/>
      <c r="F50" s="184">
        <v>42857</v>
      </c>
      <c r="G50" s="502">
        <v>43010</v>
      </c>
      <c r="H50" s="504"/>
      <c r="I50" s="513">
        <v>42888</v>
      </c>
      <c r="J50" s="502"/>
      <c r="K50" s="189">
        <v>43041</v>
      </c>
      <c r="L50" s="513">
        <v>42918</v>
      </c>
      <c r="M50" s="502"/>
      <c r="N50" s="189">
        <v>43071</v>
      </c>
      <c r="O50" s="468">
        <v>42949</v>
      </c>
      <c r="P50" s="469"/>
      <c r="Q50" s="189">
        <v>43102</v>
      </c>
      <c r="R50" s="468">
        <v>42979</v>
      </c>
      <c r="S50" s="469"/>
      <c r="T50" s="189">
        <v>42767</v>
      </c>
      <c r="U50" s="207">
        <v>7</v>
      </c>
    </row>
    <row r="51" spans="2:21" ht="13.5">
      <c r="B51" s="201">
        <v>8</v>
      </c>
      <c r="C51" s="184">
        <v>42827</v>
      </c>
      <c r="D51" s="502">
        <v>42980</v>
      </c>
      <c r="E51" s="504"/>
      <c r="F51" s="184">
        <v>42858</v>
      </c>
      <c r="G51" s="502">
        <v>43011</v>
      </c>
      <c r="H51" s="504"/>
      <c r="I51" s="513">
        <v>42889</v>
      </c>
      <c r="J51" s="502"/>
      <c r="K51" s="189">
        <v>43042</v>
      </c>
      <c r="L51" s="513">
        <v>42919</v>
      </c>
      <c r="M51" s="502"/>
      <c r="N51" s="189">
        <v>43072</v>
      </c>
      <c r="O51" s="468">
        <v>42950</v>
      </c>
      <c r="P51" s="469"/>
      <c r="Q51" s="189">
        <v>43103</v>
      </c>
      <c r="R51" s="468">
        <v>42980</v>
      </c>
      <c r="S51" s="469"/>
      <c r="T51" s="189">
        <v>42768</v>
      </c>
      <c r="U51" s="207">
        <v>8</v>
      </c>
    </row>
    <row r="52" spans="2:21" ht="13.5">
      <c r="B52" s="201">
        <v>9</v>
      </c>
      <c r="C52" s="184">
        <v>42828</v>
      </c>
      <c r="D52" s="502">
        <v>42981</v>
      </c>
      <c r="E52" s="504"/>
      <c r="F52" s="184">
        <v>42859</v>
      </c>
      <c r="G52" s="502">
        <v>43012</v>
      </c>
      <c r="H52" s="504"/>
      <c r="I52" s="513">
        <v>42890</v>
      </c>
      <c r="J52" s="502"/>
      <c r="K52" s="189">
        <v>43043</v>
      </c>
      <c r="L52" s="513">
        <v>42920</v>
      </c>
      <c r="M52" s="502"/>
      <c r="N52" s="189">
        <v>43073</v>
      </c>
      <c r="O52" s="468">
        <v>42951</v>
      </c>
      <c r="P52" s="469"/>
      <c r="Q52" s="189">
        <v>43104</v>
      </c>
      <c r="R52" s="468">
        <v>42981</v>
      </c>
      <c r="S52" s="469"/>
      <c r="T52" s="189">
        <v>42769</v>
      </c>
      <c r="U52" s="207">
        <v>9</v>
      </c>
    </row>
    <row r="53" spans="2:21" ht="13.5">
      <c r="B53" s="201">
        <v>10</v>
      </c>
      <c r="C53" s="184">
        <v>42829</v>
      </c>
      <c r="D53" s="502">
        <v>42982</v>
      </c>
      <c r="E53" s="504"/>
      <c r="F53" s="184">
        <v>42860</v>
      </c>
      <c r="G53" s="502">
        <v>43013</v>
      </c>
      <c r="H53" s="504"/>
      <c r="I53" s="513">
        <v>42891</v>
      </c>
      <c r="J53" s="502"/>
      <c r="K53" s="189">
        <v>43044</v>
      </c>
      <c r="L53" s="513">
        <v>42921</v>
      </c>
      <c r="M53" s="502"/>
      <c r="N53" s="189">
        <v>43074</v>
      </c>
      <c r="O53" s="468">
        <v>42952</v>
      </c>
      <c r="P53" s="469"/>
      <c r="Q53" s="189">
        <v>43105</v>
      </c>
      <c r="R53" s="468">
        <v>42982</v>
      </c>
      <c r="S53" s="469"/>
      <c r="T53" s="189">
        <v>42770</v>
      </c>
      <c r="U53" s="207">
        <v>10</v>
      </c>
    </row>
    <row r="54" spans="2:21" ht="13.5">
      <c r="B54" s="201">
        <v>11</v>
      </c>
      <c r="C54" s="184">
        <v>42830</v>
      </c>
      <c r="D54" s="502">
        <v>42983</v>
      </c>
      <c r="E54" s="504"/>
      <c r="F54" s="184">
        <v>42861</v>
      </c>
      <c r="G54" s="502">
        <v>43014</v>
      </c>
      <c r="H54" s="504"/>
      <c r="I54" s="513">
        <v>42892</v>
      </c>
      <c r="J54" s="502"/>
      <c r="K54" s="189">
        <v>43045</v>
      </c>
      <c r="L54" s="513">
        <v>42922</v>
      </c>
      <c r="M54" s="502"/>
      <c r="N54" s="189">
        <v>43075</v>
      </c>
      <c r="O54" s="468">
        <v>42953</v>
      </c>
      <c r="P54" s="469"/>
      <c r="Q54" s="189">
        <v>43106</v>
      </c>
      <c r="R54" s="468">
        <v>42983</v>
      </c>
      <c r="S54" s="469"/>
      <c r="T54" s="189">
        <v>42771</v>
      </c>
      <c r="U54" s="207">
        <v>11</v>
      </c>
    </row>
    <row r="55" spans="2:21" ht="13.5">
      <c r="B55" s="201">
        <v>12</v>
      </c>
      <c r="C55" s="184">
        <v>42831</v>
      </c>
      <c r="D55" s="502">
        <v>42984</v>
      </c>
      <c r="E55" s="504"/>
      <c r="F55" s="184">
        <v>42862</v>
      </c>
      <c r="G55" s="502">
        <v>43015</v>
      </c>
      <c r="H55" s="504"/>
      <c r="I55" s="513">
        <v>42893</v>
      </c>
      <c r="J55" s="502"/>
      <c r="K55" s="189">
        <v>43046</v>
      </c>
      <c r="L55" s="513">
        <v>42923</v>
      </c>
      <c r="M55" s="502"/>
      <c r="N55" s="189">
        <v>43076</v>
      </c>
      <c r="O55" s="468">
        <v>42954</v>
      </c>
      <c r="P55" s="469"/>
      <c r="Q55" s="189">
        <v>43107</v>
      </c>
      <c r="R55" s="468">
        <v>42984</v>
      </c>
      <c r="S55" s="469"/>
      <c r="T55" s="189">
        <v>42772</v>
      </c>
      <c r="U55" s="207">
        <v>12</v>
      </c>
    </row>
    <row r="56" spans="2:21" ht="13.5">
      <c r="B56" s="201">
        <v>13</v>
      </c>
      <c r="C56" s="184">
        <v>42832</v>
      </c>
      <c r="D56" s="502">
        <v>42985</v>
      </c>
      <c r="E56" s="504"/>
      <c r="F56" s="184">
        <v>42863</v>
      </c>
      <c r="G56" s="502">
        <v>43016</v>
      </c>
      <c r="H56" s="504"/>
      <c r="I56" s="513">
        <v>42894</v>
      </c>
      <c r="J56" s="502"/>
      <c r="K56" s="189">
        <v>43047</v>
      </c>
      <c r="L56" s="513">
        <v>42924</v>
      </c>
      <c r="M56" s="502"/>
      <c r="N56" s="189">
        <v>43077</v>
      </c>
      <c r="O56" s="468">
        <v>42955</v>
      </c>
      <c r="P56" s="469"/>
      <c r="Q56" s="189">
        <v>43108</v>
      </c>
      <c r="R56" s="468">
        <v>42985</v>
      </c>
      <c r="S56" s="469"/>
      <c r="T56" s="189">
        <v>42773</v>
      </c>
      <c r="U56" s="207">
        <v>13</v>
      </c>
    </row>
    <row r="57" spans="2:21" ht="13.5">
      <c r="B57" s="201">
        <v>14</v>
      </c>
      <c r="C57" s="184">
        <v>42833</v>
      </c>
      <c r="D57" s="502">
        <v>42986</v>
      </c>
      <c r="E57" s="504"/>
      <c r="F57" s="184">
        <v>42864</v>
      </c>
      <c r="G57" s="502">
        <v>43017</v>
      </c>
      <c r="H57" s="504"/>
      <c r="I57" s="513">
        <v>42895</v>
      </c>
      <c r="J57" s="502"/>
      <c r="K57" s="189">
        <v>43048</v>
      </c>
      <c r="L57" s="513">
        <v>42925</v>
      </c>
      <c r="M57" s="502"/>
      <c r="N57" s="189">
        <v>43078</v>
      </c>
      <c r="O57" s="468">
        <v>42956</v>
      </c>
      <c r="P57" s="469"/>
      <c r="Q57" s="189">
        <v>43109</v>
      </c>
      <c r="R57" s="468">
        <v>42986</v>
      </c>
      <c r="S57" s="469"/>
      <c r="T57" s="189">
        <v>42774</v>
      </c>
      <c r="U57" s="207">
        <v>14</v>
      </c>
    </row>
    <row r="58" spans="2:21" ht="13.5">
      <c r="B58" s="201">
        <v>15</v>
      </c>
      <c r="C58" s="184">
        <v>42834</v>
      </c>
      <c r="D58" s="502">
        <v>42987</v>
      </c>
      <c r="E58" s="504"/>
      <c r="F58" s="184">
        <v>42865</v>
      </c>
      <c r="G58" s="502">
        <v>43018</v>
      </c>
      <c r="H58" s="504"/>
      <c r="I58" s="513">
        <v>42896</v>
      </c>
      <c r="J58" s="502"/>
      <c r="K58" s="189">
        <v>43049</v>
      </c>
      <c r="L58" s="513">
        <v>42926</v>
      </c>
      <c r="M58" s="502"/>
      <c r="N58" s="189">
        <v>43079</v>
      </c>
      <c r="O58" s="468">
        <v>42957</v>
      </c>
      <c r="P58" s="469"/>
      <c r="Q58" s="189">
        <v>43110</v>
      </c>
      <c r="R58" s="468">
        <v>42987</v>
      </c>
      <c r="S58" s="469"/>
      <c r="T58" s="189">
        <v>42775</v>
      </c>
      <c r="U58" s="207">
        <v>15</v>
      </c>
    </row>
    <row r="59" spans="2:21" ht="13.5">
      <c r="B59" s="201">
        <v>16</v>
      </c>
      <c r="C59" s="184">
        <v>42835</v>
      </c>
      <c r="D59" s="502">
        <v>42988</v>
      </c>
      <c r="E59" s="504"/>
      <c r="F59" s="184">
        <v>42866</v>
      </c>
      <c r="G59" s="502">
        <v>43019</v>
      </c>
      <c r="H59" s="504"/>
      <c r="I59" s="513">
        <v>42897</v>
      </c>
      <c r="J59" s="502"/>
      <c r="K59" s="189">
        <v>43050</v>
      </c>
      <c r="L59" s="513">
        <v>42927</v>
      </c>
      <c r="M59" s="502"/>
      <c r="N59" s="189">
        <v>43080</v>
      </c>
      <c r="O59" s="468">
        <v>42958</v>
      </c>
      <c r="P59" s="469"/>
      <c r="Q59" s="189">
        <v>43111</v>
      </c>
      <c r="R59" s="468">
        <v>42988</v>
      </c>
      <c r="S59" s="469"/>
      <c r="T59" s="189">
        <v>42776</v>
      </c>
      <c r="U59" s="207">
        <v>16</v>
      </c>
    </row>
    <row r="60" spans="2:21" ht="13.5">
      <c r="B60" s="201">
        <v>17</v>
      </c>
      <c r="C60" s="184">
        <v>42836</v>
      </c>
      <c r="D60" s="502">
        <v>42989</v>
      </c>
      <c r="E60" s="504"/>
      <c r="F60" s="184">
        <v>42867</v>
      </c>
      <c r="G60" s="502">
        <v>43020</v>
      </c>
      <c r="H60" s="504"/>
      <c r="I60" s="513">
        <v>42898</v>
      </c>
      <c r="J60" s="502"/>
      <c r="K60" s="189">
        <v>43051</v>
      </c>
      <c r="L60" s="513">
        <v>42928</v>
      </c>
      <c r="M60" s="502"/>
      <c r="N60" s="189">
        <v>43081</v>
      </c>
      <c r="O60" s="468">
        <v>42959</v>
      </c>
      <c r="P60" s="469"/>
      <c r="Q60" s="189">
        <v>43112</v>
      </c>
      <c r="R60" s="468">
        <v>42989</v>
      </c>
      <c r="S60" s="469"/>
      <c r="T60" s="189">
        <v>42777</v>
      </c>
      <c r="U60" s="207">
        <v>17</v>
      </c>
    </row>
    <row r="61" spans="2:21" ht="13.5">
      <c r="B61" s="201">
        <v>18</v>
      </c>
      <c r="C61" s="184">
        <v>42837</v>
      </c>
      <c r="D61" s="502">
        <v>42990</v>
      </c>
      <c r="E61" s="504"/>
      <c r="F61" s="184">
        <v>42868</v>
      </c>
      <c r="G61" s="502">
        <v>43021</v>
      </c>
      <c r="H61" s="504"/>
      <c r="I61" s="513">
        <v>42899</v>
      </c>
      <c r="J61" s="502"/>
      <c r="K61" s="189">
        <v>43052</v>
      </c>
      <c r="L61" s="513">
        <v>42929</v>
      </c>
      <c r="M61" s="502"/>
      <c r="N61" s="189">
        <v>43082</v>
      </c>
      <c r="O61" s="468">
        <v>42960</v>
      </c>
      <c r="P61" s="469"/>
      <c r="Q61" s="189">
        <v>43113</v>
      </c>
      <c r="R61" s="468">
        <v>42990</v>
      </c>
      <c r="S61" s="469"/>
      <c r="T61" s="189">
        <v>42778</v>
      </c>
      <c r="U61" s="207">
        <v>18</v>
      </c>
    </row>
    <row r="62" spans="2:21" ht="13.5">
      <c r="B62" s="201">
        <v>19</v>
      </c>
      <c r="C62" s="184">
        <v>42838</v>
      </c>
      <c r="D62" s="502">
        <v>42991</v>
      </c>
      <c r="E62" s="504"/>
      <c r="F62" s="184">
        <v>42869</v>
      </c>
      <c r="G62" s="502">
        <v>43022</v>
      </c>
      <c r="H62" s="504"/>
      <c r="I62" s="513">
        <v>42900</v>
      </c>
      <c r="J62" s="502"/>
      <c r="K62" s="189">
        <v>43053</v>
      </c>
      <c r="L62" s="513">
        <v>42930</v>
      </c>
      <c r="M62" s="502"/>
      <c r="N62" s="189">
        <v>43083</v>
      </c>
      <c r="O62" s="468">
        <v>42961</v>
      </c>
      <c r="P62" s="469"/>
      <c r="Q62" s="189">
        <v>43114</v>
      </c>
      <c r="R62" s="468">
        <v>42991</v>
      </c>
      <c r="S62" s="469"/>
      <c r="T62" s="189">
        <v>42779</v>
      </c>
      <c r="U62" s="207">
        <v>19</v>
      </c>
    </row>
    <row r="63" spans="2:21" ht="13.5">
      <c r="B63" s="201">
        <v>20</v>
      </c>
      <c r="C63" s="184">
        <v>42839</v>
      </c>
      <c r="D63" s="502">
        <v>42992</v>
      </c>
      <c r="E63" s="504"/>
      <c r="F63" s="184">
        <v>42870</v>
      </c>
      <c r="G63" s="502">
        <v>43023</v>
      </c>
      <c r="H63" s="504"/>
      <c r="I63" s="513">
        <v>42901</v>
      </c>
      <c r="J63" s="502"/>
      <c r="K63" s="189">
        <v>43054</v>
      </c>
      <c r="L63" s="513">
        <v>42931</v>
      </c>
      <c r="M63" s="502"/>
      <c r="N63" s="189">
        <v>43084</v>
      </c>
      <c r="O63" s="468">
        <v>42962</v>
      </c>
      <c r="P63" s="469"/>
      <c r="Q63" s="189">
        <v>43115</v>
      </c>
      <c r="R63" s="468">
        <v>42992</v>
      </c>
      <c r="S63" s="469"/>
      <c r="T63" s="189">
        <v>42780</v>
      </c>
      <c r="U63" s="207">
        <v>20</v>
      </c>
    </row>
    <row r="64" spans="2:21" ht="13.5">
      <c r="B64" s="201">
        <v>21</v>
      </c>
      <c r="C64" s="184">
        <v>42840</v>
      </c>
      <c r="D64" s="502">
        <v>42993</v>
      </c>
      <c r="E64" s="504"/>
      <c r="F64" s="184">
        <v>42871</v>
      </c>
      <c r="G64" s="502">
        <v>43024</v>
      </c>
      <c r="H64" s="504"/>
      <c r="I64" s="513">
        <v>42902</v>
      </c>
      <c r="J64" s="502"/>
      <c r="K64" s="189">
        <v>43055</v>
      </c>
      <c r="L64" s="513">
        <v>42932</v>
      </c>
      <c r="M64" s="502"/>
      <c r="N64" s="189">
        <v>43085</v>
      </c>
      <c r="O64" s="468">
        <v>42963</v>
      </c>
      <c r="P64" s="469"/>
      <c r="Q64" s="189">
        <v>43116</v>
      </c>
      <c r="R64" s="468">
        <v>42993</v>
      </c>
      <c r="S64" s="469"/>
      <c r="T64" s="189">
        <v>42781</v>
      </c>
      <c r="U64" s="207">
        <v>21</v>
      </c>
    </row>
    <row r="65" spans="2:21" ht="13.5">
      <c r="B65" s="201">
        <v>22</v>
      </c>
      <c r="C65" s="184">
        <v>42841</v>
      </c>
      <c r="D65" s="502">
        <v>42994</v>
      </c>
      <c r="E65" s="504"/>
      <c r="F65" s="184">
        <v>42872</v>
      </c>
      <c r="G65" s="502">
        <v>43025</v>
      </c>
      <c r="H65" s="504"/>
      <c r="I65" s="513">
        <v>42903</v>
      </c>
      <c r="J65" s="502"/>
      <c r="K65" s="189">
        <v>43056</v>
      </c>
      <c r="L65" s="513">
        <v>42933</v>
      </c>
      <c r="M65" s="502"/>
      <c r="N65" s="189">
        <v>43086</v>
      </c>
      <c r="O65" s="468">
        <v>42964</v>
      </c>
      <c r="P65" s="469"/>
      <c r="Q65" s="189">
        <v>43117</v>
      </c>
      <c r="R65" s="468">
        <v>42994</v>
      </c>
      <c r="S65" s="469"/>
      <c r="T65" s="189">
        <v>42782</v>
      </c>
      <c r="U65" s="207">
        <v>22</v>
      </c>
    </row>
    <row r="66" spans="2:21" ht="13.5">
      <c r="B66" s="201">
        <v>23</v>
      </c>
      <c r="C66" s="184">
        <v>42842</v>
      </c>
      <c r="D66" s="502">
        <v>42995</v>
      </c>
      <c r="E66" s="504"/>
      <c r="F66" s="184">
        <v>42873</v>
      </c>
      <c r="G66" s="502">
        <v>43026</v>
      </c>
      <c r="H66" s="504"/>
      <c r="I66" s="513">
        <v>42904</v>
      </c>
      <c r="J66" s="502"/>
      <c r="K66" s="189">
        <v>43057</v>
      </c>
      <c r="L66" s="513">
        <v>42934</v>
      </c>
      <c r="M66" s="502"/>
      <c r="N66" s="189">
        <v>43087</v>
      </c>
      <c r="O66" s="468">
        <v>42965</v>
      </c>
      <c r="P66" s="469"/>
      <c r="Q66" s="189">
        <v>43118</v>
      </c>
      <c r="R66" s="468">
        <v>42995</v>
      </c>
      <c r="S66" s="469"/>
      <c r="T66" s="189">
        <v>42783</v>
      </c>
      <c r="U66" s="207">
        <v>23</v>
      </c>
    </row>
    <row r="67" spans="2:21" ht="13.5">
      <c r="B67" s="201">
        <v>24</v>
      </c>
      <c r="C67" s="184">
        <v>42843</v>
      </c>
      <c r="D67" s="502">
        <v>42996</v>
      </c>
      <c r="E67" s="504"/>
      <c r="F67" s="184">
        <v>42874</v>
      </c>
      <c r="G67" s="502">
        <v>43027</v>
      </c>
      <c r="H67" s="504"/>
      <c r="I67" s="513">
        <v>42905</v>
      </c>
      <c r="J67" s="502"/>
      <c r="K67" s="189">
        <v>43058</v>
      </c>
      <c r="L67" s="513">
        <v>42935</v>
      </c>
      <c r="M67" s="502"/>
      <c r="N67" s="189">
        <v>43088</v>
      </c>
      <c r="O67" s="468">
        <v>42966</v>
      </c>
      <c r="P67" s="469"/>
      <c r="Q67" s="189">
        <v>43119</v>
      </c>
      <c r="R67" s="468">
        <v>42996</v>
      </c>
      <c r="S67" s="469"/>
      <c r="T67" s="189">
        <v>42784</v>
      </c>
      <c r="U67" s="207">
        <v>24</v>
      </c>
    </row>
    <row r="68" spans="2:21" ht="13.5">
      <c r="B68" s="201">
        <v>25</v>
      </c>
      <c r="C68" s="184">
        <v>42844</v>
      </c>
      <c r="D68" s="502">
        <v>42997</v>
      </c>
      <c r="E68" s="504"/>
      <c r="F68" s="184">
        <v>42875</v>
      </c>
      <c r="G68" s="502">
        <v>43028</v>
      </c>
      <c r="H68" s="504"/>
      <c r="I68" s="513">
        <v>42906</v>
      </c>
      <c r="J68" s="502"/>
      <c r="K68" s="189">
        <v>43059</v>
      </c>
      <c r="L68" s="513">
        <v>42936</v>
      </c>
      <c r="M68" s="502"/>
      <c r="N68" s="189">
        <v>43089</v>
      </c>
      <c r="O68" s="468">
        <v>42967</v>
      </c>
      <c r="P68" s="469"/>
      <c r="Q68" s="189">
        <v>43120</v>
      </c>
      <c r="R68" s="468">
        <v>42997</v>
      </c>
      <c r="S68" s="469"/>
      <c r="T68" s="189">
        <v>42785</v>
      </c>
      <c r="U68" s="207">
        <v>25</v>
      </c>
    </row>
    <row r="69" spans="2:21" ht="13.5">
      <c r="B69" s="201">
        <v>26</v>
      </c>
      <c r="C69" s="184">
        <v>42845</v>
      </c>
      <c r="D69" s="502">
        <v>42998</v>
      </c>
      <c r="E69" s="504"/>
      <c r="F69" s="184">
        <v>42876</v>
      </c>
      <c r="G69" s="502">
        <v>43029</v>
      </c>
      <c r="H69" s="504"/>
      <c r="I69" s="513">
        <v>42907</v>
      </c>
      <c r="J69" s="502"/>
      <c r="K69" s="189">
        <v>43060</v>
      </c>
      <c r="L69" s="513">
        <v>42937</v>
      </c>
      <c r="M69" s="502"/>
      <c r="N69" s="189">
        <v>43090</v>
      </c>
      <c r="O69" s="468">
        <v>42968</v>
      </c>
      <c r="P69" s="469"/>
      <c r="Q69" s="189">
        <v>43121</v>
      </c>
      <c r="R69" s="468">
        <v>42998</v>
      </c>
      <c r="S69" s="469"/>
      <c r="T69" s="189">
        <v>42786</v>
      </c>
      <c r="U69" s="207">
        <v>26</v>
      </c>
    </row>
    <row r="70" spans="2:21" ht="13.5">
      <c r="B70" s="201">
        <v>27</v>
      </c>
      <c r="C70" s="184">
        <v>42846</v>
      </c>
      <c r="D70" s="502">
        <v>42999</v>
      </c>
      <c r="E70" s="504"/>
      <c r="F70" s="184">
        <v>42877</v>
      </c>
      <c r="G70" s="502">
        <v>43030</v>
      </c>
      <c r="H70" s="504"/>
      <c r="I70" s="513">
        <v>42908</v>
      </c>
      <c r="J70" s="502"/>
      <c r="K70" s="189">
        <v>43061</v>
      </c>
      <c r="L70" s="513">
        <v>42938</v>
      </c>
      <c r="M70" s="502"/>
      <c r="N70" s="189">
        <v>43091</v>
      </c>
      <c r="O70" s="468">
        <v>42969</v>
      </c>
      <c r="P70" s="469"/>
      <c r="Q70" s="189">
        <v>43122</v>
      </c>
      <c r="R70" s="468">
        <v>42999</v>
      </c>
      <c r="S70" s="469"/>
      <c r="T70" s="189">
        <v>42787</v>
      </c>
      <c r="U70" s="207">
        <v>27</v>
      </c>
    </row>
    <row r="71" spans="2:21" ht="13.5">
      <c r="B71" s="201">
        <v>28</v>
      </c>
      <c r="C71" s="184">
        <v>42847</v>
      </c>
      <c r="D71" s="502">
        <v>43000</v>
      </c>
      <c r="E71" s="504"/>
      <c r="F71" s="184">
        <v>42878</v>
      </c>
      <c r="G71" s="502">
        <v>43031</v>
      </c>
      <c r="H71" s="504"/>
      <c r="I71" s="513">
        <v>42909</v>
      </c>
      <c r="J71" s="502"/>
      <c r="K71" s="189">
        <v>43062</v>
      </c>
      <c r="L71" s="513">
        <v>42939</v>
      </c>
      <c r="M71" s="502"/>
      <c r="N71" s="189">
        <v>43092</v>
      </c>
      <c r="O71" s="468">
        <v>42970</v>
      </c>
      <c r="P71" s="469"/>
      <c r="Q71" s="189">
        <v>43123</v>
      </c>
      <c r="R71" s="468">
        <v>43000</v>
      </c>
      <c r="S71" s="469"/>
      <c r="T71" s="189">
        <v>42788</v>
      </c>
      <c r="U71" s="207">
        <v>28</v>
      </c>
    </row>
    <row r="72" spans="2:21" ht="13.5">
      <c r="B72" s="201">
        <v>29</v>
      </c>
      <c r="C72" s="184">
        <v>42848</v>
      </c>
      <c r="D72" s="502">
        <v>43001</v>
      </c>
      <c r="E72" s="504"/>
      <c r="F72" s="184">
        <v>42879</v>
      </c>
      <c r="G72" s="502">
        <v>43032</v>
      </c>
      <c r="H72" s="504"/>
      <c r="I72" s="513">
        <v>42910</v>
      </c>
      <c r="J72" s="502"/>
      <c r="K72" s="189">
        <v>43063</v>
      </c>
      <c r="L72" s="513">
        <v>42940</v>
      </c>
      <c r="M72" s="502"/>
      <c r="N72" s="189">
        <v>43093</v>
      </c>
      <c r="O72" s="468">
        <v>42971</v>
      </c>
      <c r="P72" s="469"/>
      <c r="Q72" s="189">
        <v>43124</v>
      </c>
      <c r="R72" s="468">
        <v>43001</v>
      </c>
      <c r="S72" s="469"/>
      <c r="T72" s="189">
        <v>42789</v>
      </c>
      <c r="U72" s="207">
        <v>29</v>
      </c>
    </row>
    <row r="73" spans="2:21" ht="13.5">
      <c r="B73" s="201">
        <v>30</v>
      </c>
      <c r="C73" s="184">
        <v>42849</v>
      </c>
      <c r="D73" s="502">
        <v>43002</v>
      </c>
      <c r="E73" s="504"/>
      <c r="F73" s="184">
        <v>42880</v>
      </c>
      <c r="G73" s="502">
        <v>43033</v>
      </c>
      <c r="H73" s="504"/>
      <c r="I73" s="513">
        <v>42911</v>
      </c>
      <c r="J73" s="502"/>
      <c r="K73" s="189">
        <v>43064</v>
      </c>
      <c r="L73" s="513">
        <v>42941</v>
      </c>
      <c r="M73" s="502"/>
      <c r="N73" s="189">
        <v>43094</v>
      </c>
      <c r="O73" s="468">
        <v>42972</v>
      </c>
      <c r="P73" s="469"/>
      <c r="Q73" s="189">
        <v>43125</v>
      </c>
      <c r="R73" s="468">
        <v>43002</v>
      </c>
      <c r="S73" s="469"/>
      <c r="T73" s="189">
        <v>42790</v>
      </c>
      <c r="U73" s="207">
        <v>30</v>
      </c>
    </row>
    <row r="74" spans="2:21" ht="13.5">
      <c r="B74" s="202">
        <v>31</v>
      </c>
      <c r="C74" s="191">
        <v>42850</v>
      </c>
      <c r="D74" s="514">
        <v>43003</v>
      </c>
      <c r="E74" s="515"/>
      <c r="F74" s="191">
        <v>42881</v>
      </c>
      <c r="G74" s="514">
        <v>43034</v>
      </c>
      <c r="H74" s="515"/>
      <c r="I74" s="516"/>
      <c r="J74" s="514"/>
      <c r="K74" s="196"/>
      <c r="L74" s="516">
        <v>42942</v>
      </c>
      <c r="M74" s="514"/>
      <c r="N74" s="196">
        <v>43095</v>
      </c>
      <c r="O74" s="476"/>
      <c r="P74" s="477"/>
      <c r="Q74" s="196"/>
      <c r="R74" s="476">
        <v>43003</v>
      </c>
      <c r="S74" s="477"/>
      <c r="T74" s="196">
        <v>42791</v>
      </c>
      <c r="U74" s="208">
        <v>31</v>
      </c>
    </row>
  </sheetData>
  <sheetProtection/>
  <mergeCells count="259">
    <mergeCell ref="D71:E71"/>
    <mergeCell ref="G71:H71"/>
    <mergeCell ref="I71:J71"/>
    <mergeCell ref="L71:M71"/>
    <mergeCell ref="D74:E74"/>
    <mergeCell ref="G74:H74"/>
    <mergeCell ref="I74:J74"/>
    <mergeCell ref="L74:M74"/>
    <mergeCell ref="D72:E72"/>
    <mergeCell ref="G72:H72"/>
    <mergeCell ref="I72:J72"/>
    <mergeCell ref="L72:M72"/>
    <mergeCell ref="D73:E73"/>
    <mergeCell ref="G73:H73"/>
    <mergeCell ref="D69:E69"/>
    <mergeCell ref="G69:H69"/>
    <mergeCell ref="I69:J69"/>
    <mergeCell ref="L69:M69"/>
    <mergeCell ref="I73:J73"/>
    <mergeCell ref="L73:M73"/>
    <mergeCell ref="D70:E70"/>
    <mergeCell ref="G70:H70"/>
    <mergeCell ref="I70:J70"/>
    <mergeCell ref="L70:M70"/>
    <mergeCell ref="D67:E67"/>
    <mergeCell ref="G67:H67"/>
    <mergeCell ref="I67:J67"/>
    <mergeCell ref="L67:M67"/>
    <mergeCell ref="D68:E68"/>
    <mergeCell ref="G68:H68"/>
    <mergeCell ref="I68:J68"/>
    <mergeCell ref="L68:M68"/>
    <mergeCell ref="D65:E65"/>
    <mergeCell ref="G65:H65"/>
    <mergeCell ref="I65:J65"/>
    <mergeCell ref="L65:M65"/>
    <mergeCell ref="D66:E66"/>
    <mergeCell ref="G66:H66"/>
    <mergeCell ref="I66:J66"/>
    <mergeCell ref="L66:M66"/>
    <mergeCell ref="D63:E63"/>
    <mergeCell ref="G63:H63"/>
    <mergeCell ref="I63:J63"/>
    <mergeCell ref="L63:M63"/>
    <mergeCell ref="D64:E64"/>
    <mergeCell ref="G64:H64"/>
    <mergeCell ref="I64:J64"/>
    <mergeCell ref="L64:M64"/>
    <mergeCell ref="D61:E61"/>
    <mergeCell ref="G61:H61"/>
    <mergeCell ref="I61:J61"/>
    <mergeCell ref="L61:M61"/>
    <mergeCell ref="D62:E62"/>
    <mergeCell ref="G62:H62"/>
    <mergeCell ref="I62:J62"/>
    <mergeCell ref="L62:M62"/>
    <mergeCell ref="D59:E59"/>
    <mergeCell ref="G59:H59"/>
    <mergeCell ref="I59:J59"/>
    <mergeCell ref="L59:M59"/>
    <mergeCell ref="D60:E60"/>
    <mergeCell ref="G60:H60"/>
    <mergeCell ref="I60:J60"/>
    <mergeCell ref="L60:M60"/>
    <mergeCell ref="D57:E57"/>
    <mergeCell ref="G57:H57"/>
    <mergeCell ref="I57:J57"/>
    <mergeCell ref="L57:M57"/>
    <mergeCell ref="D58:E58"/>
    <mergeCell ref="G58:H58"/>
    <mergeCell ref="I58:J58"/>
    <mergeCell ref="L58:M58"/>
    <mergeCell ref="D55:E55"/>
    <mergeCell ref="G55:H55"/>
    <mergeCell ref="I55:J55"/>
    <mergeCell ref="L55:M55"/>
    <mergeCell ref="D56:E56"/>
    <mergeCell ref="G56:H56"/>
    <mergeCell ref="I56:J56"/>
    <mergeCell ref="L56:M56"/>
    <mergeCell ref="D53:E53"/>
    <mergeCell ref="G53:H53"/>
    <mergeCell ref="I53:J53"/>
    <mergeCell ref="L53:M53"/>
    <mergeCell ref="D54:E54"/>
    <mergeCell ref="G54:H54"/>
    <mergeCell ref="I54:J54"/>
    <mergeCell ref="L54:M54"/>
    <mergeCell ref="D51:E51"/>
    <mergeCell ref="G51:H51"/>
    <mergeCell ref="I51:J51"/>
    <mergeCell ref="L51:M51"/>
    <mergeCell ref="D52:E52"/>
    <mergeCell ref="G52:H52"/>
    <mergeCell ref="I52:J52"/>
    <mergeCell ref="L52:M52"/>
    <mergeCell ref="D49:E49"/>
    <mergeCell ref="G49:H49"/>
    <mergeCell ref="I49:J49"/>
    <mergeCell ref="L49:M49"/>
    <mergeCell ref="D50:E50"/>
    <mergeCell ref="G50:H50"/>
    <mergeCell ref="I50:J50"/>
    <mergeCell ref="L50:M50"/>
    <mergeCell ref="D47:E47"/>
    <mergeCell ref="G47:H47"/>
    <mergeCell ref="I47:J47"/>
    <mergeCell ref="L47:M47"/>
    <mergeCell ref="D48:E48"/>
    <mergeCell ref="G48:H48"/>
    <mergeCell ref="I48:J48"/>
    <mergeCell ref="L48:M48"/>
    <mergeCell ref="D45:E45"/>
    <mergeCell ref="G45:H45"/>
    <mergeCell ref="I45:J45"/>
    <mergeCell ref="L45:M45"/>
    <mergeCell ref="D46:E46"/>
    <mergeCell ref="G46:H46"/>
    <mergeCell ref="I46:J46"/>
    <mergeCell ref="L46:M46"/>
    <mergeCell ref="G42:H43"/>
    <mergeCell ref="I42:J43"/>
    <mergeCell ref="K42:K43"/>
    <mergeCell ref="L42:M43"/>
    <mergeCell ref="Q42:Q43"/>
    <mergeCell ref="D44:E44"/>
    <mergeCell ref="G44:H44"/>
    <mergeCell ref="I44:J44"/>
    <mergeCell ref="L44:M44"/>
    <mergeCell ref="O44:P44"/>
    <mergeCell ref="I41:K41"/>
    <mergeCell ref="L41:N41"/>
    <mergeCell ref="N42:N43"/>
    <mergeCell ref="O41:Q41"/>
    <mergeCell ref="R41:T41"/>
    <mergeCell ref="U41:U43"/>
    <mergeCell ref="T42:T43"/>
    <mergeCell ref="O42:P43"/>
    <mergeCell ref="D11:E11"/>
    <mergeCell ref="G37:H37"/>
    <mergeCell ref="G38:H38"/>
    <mergeCell ref="G39:H39"/>
    <mergeCell ref="B41:B43"/>
    <mergeCell ref="C41:E41"/>
    <mergeCell ref="F41:H41"/>
    <mergeCell ref="C42:C43"/>
    <mergeCell ref="D42:E43"/>
    <mergeCell ref="F42:F43"/>
    <mergeCell ref="D9:E9"/>
    <mergeCell ref="D7:E8"/>
    <mergeCell ref="F7:F8"/>
    <mergeCell ref="G7:H8"/>
    <mergeCell ref="I7:J8"/>
    <mergeCell ref="D10:E10"/>
    <mergeCell ref="O6:Q6"/>
    <mergeCell ref="R6:T6"/>
    <mergeCell ref="N7:N8"/>
    <mergeCell ref="Q7:Q8"/>
    <mergeCell ref="T7:T8"/>
    <mergeCell ref="O7:P8"/>
    <mergeCell ref="R7:S8"/>
    <mergeCell ref="U6:U8"/>
    <mergeCell ref="C7:C8"/>
    <mergeCell ref="K7:K8"/>
    <mergeCell ref="L7:M8"/>
    <mergeCell ref="B2:U2"/>
    <mergeCell ref="B6:B8"/>
    <mergeCell ref="C6:E6"/>
    <mergeCell ref="F6:H6"/>
    <mergeCell ref="I6:K6"/>
    <mergeCell ref="L6:N6"/>
    <mergeCell ref="R14:S14"/>
    <mergeCell ref="R15:S15"/>
    <mergeCell ref="R16:S16"/>
    <mergeCell ref="R17:S17"/>
    <mergeCell ref="R18:S18"/>
    <mergeCell ref="R19:S19"/>
    <mergeCell ref="R20:S20"/>
    <mergeCell ref="R21:S21"/>
    <mergeCell ref="R22:S22"/>
    <mergeCell ref="R23:S23"/>
    <mergeCell ref="R24:S24"/>
    <mergeCell ref="R25:S25"/>
    <mergeCell ref="R26:S26"/>
    <mergeCell ref="R27:S27"/>
    <mergeCell ref="R28:S28"/>
    <mergeCell ref="R29:S29"/>
    <mergeCell ref="R30:S30"/>
    <mergeCell ref="R31:S31"/>
    <mergeCell ref="R38:S38"/>
    <mergeCell ref="R39:S39"/>
    <mergeCell ref="R32:S32"/>
    <mergeCell ref="R33:S33"/>
    <mergeCell ref="R34:S34"/>
    <mergeCell ref="R35:S35"/>
    <mergeCell ref="R36:S36"/>
    <mergeCell ref="R37:S37"/>
    <mergeCell ref="O45:P45"/>
    <mergeCell ref="O46:P46"/>
    <mergeCell ref="O47:P47"/>
    <mergeCell ref="O48:P48"/>
    <mergeCell ref="O49:P49"/>
    <mergeCell ref="O50:P50"/>
    <mergeCell ref="O51:P51"/>
    <mergeCell ref="O52:P52"/>
    <mergeCell ref="O53:P53"/>
    <mergeCell ref="O54:P54"/>
    <mergeCell ref="O55:P55"/>
    <mergeCell ref="O56:P56"/>
    <mergeCell ref="O57:P57"/>
    <mergeCell ref="O58:P58"/>
    <mergeCell ref="O59:P59"/>
    <mergeCell ref="O60:P60"/>
    <mergeCell ref="O61:P61"/>
    <mergeCell ref="O62:P62"/>
    <mergeCell ref="O63:P63"/>
    <mergeCell ref="O64:P64"/>
    <mergeCell ref="O65:P65"/>
    <mergeCell ref="O66:P66"/>
    <mergeCell ref="O67:P67"/>
    <mergeCell ref="O68:P68"/>
    <mergeCell ref="O69:P69"/>
    <mergeCell ref="O70:P70"/>
    <mergeCell ref="O71:P71"/>
    <mergeCell ref="O72:P72"/>
    <mergeCell ref="O73:P73"/>
    <mergeCell ref="O74:P74"/>
    <mergeCell ref="R45:S45"/>
    <mergeCell ref="R44:S44"/>
    <mergeCell ref="R42:S43"/>
    <mergeCell ref="R74:S74"/>
    <mergeCell ref="R46:S46"/>
    <mergeCell ref="R47:S47"/>
    <mergeCell ref="R48:S48"/>
    <mergeCell ref="R49:S49"/>
    <mergeCell ref="R50:S50"/>
    <mergeCell ref="R51:S51"/>
    <mergeCell ref="R52:S52"/>
    <mergeCell ref="R53:S53"/>
    <mergeCell ref="R54:S54"/>
    <mergeCell ref="R55:S55"/>
    <mergeCell ref="R56:S56"/>
    <mergeCell ref="R68:S68"/>
    <mergeCell ref="R57:S57"/>
    <mergeCell ref="R58:S58"/>
    <mergeCell ref="R59:S59"/>
    <mergeCell ref="R60:S60"/>
    <mergeCell ref="R61:S61"/>
    <mergeCell ref="R62:S62"/>
    <mergeCell ref="R69:S69"/>
    <mergeCell ref="R70:S70"/>
    <mergeCell ref="R71:S71"/>
    <mergeCell ref="R72:S72"/>
    <mergeCell ref="R73:S73"/>
    <mergeCell ref="R63:S63"/>
    <mergeCell ref="R64:S64"/>
    <mergeCell ref="R65:S65"/>
    <mergeCell ref="R66:S66"/>
    <mergeCell ref="R67:S67"/>
  </mergeCells>
  <printOptions/>
  <pageMargins left="0.25" right="0.25" top="0.75" bottom="0.53" header="0.3" footer="0.3"/>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共済組合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1273</dc:creator>
  <cp:keywords/>
  <dc:description/>
  <cp:lastModifiedBy>KYOSAI</cp:lastModifiedBy>
  <cp:lastPrinted>2021-03-16T23:56:49Z</cp:lastPrinted>
  <dcterms:created xsi:type="dcterms:W3CDTF">2005-02-08T04:51:54Z</dcterms:created>
  <dcterms:modified xsi:type="dcterms:W3CDTF">2021-11-10T02:47:12Z</dcterms:modified>
  <cp:category/>
  <cp:version/>
  <cp:contentType/>
  <cp:contentStatus/>
</cp:coreProperties>
</file>